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PETRA\PLAN\FINANCIJSKI PLAN 2024.-2026\"/>
    </mc:Choice>
  </mc:AlternateContent>
  <xr:revisionPtr revIDLastSave="0" documentId="13_ncr:1_{8C17E5BD-5499-43D8-8365-44EA0EBDBCC2}" xr6:coauthVersionLast="47" xr6:coauthVersionMax="47" xr10:uidLastSave="{00000000-0000-0000-0000-000000000000}"/>
  <bookViews>
    <workbookView xWindow="0" yWindow="1680" windowWidth="15525" windowHeight="12405" firstSheet="5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definedNames>
    <definedName name="_xlnm.Print_Area" localSheetId="6">'POSEBNI DIO'!$A$1:$G$84</definedName>
    <definedName name="_xlnm.Print_Area" localSheetId="2">'Prihodi i rashodi po izvorima'!$A$1:$E$50</definedName>
    <definedName name="_xlnm.Print_Area" localSheetId="3">'Rashodi prema funkcijskoj kl'!$A$1:$E$21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5" l="1"/>
  <c r="C12" i="5"/>
  <c r="C11" i="5" s="1"/>
  <c r="G89" i="7"/>
  <c r="G91" i="7"/>
  <c r="G92" i="7"/>
  <c r="F88" i="7"/>
  <c r="F90" i="7"/>
  <c r="E87" i="7"/>
  <c r="E86" i="7" s="1"/>
  <c r="E88" i="7"/>
  <c r="E90" i="7"/>
  <c r="F87" i="7" l="1"/>
  <c r="F86" i="7" s="1"/>
  <c r="F85" i="7" s="1"/>
  <c r="G88" i="7"/>
  <c r="G90" i="7"/>
  <c r="D12" i="5"/>
  <c r="D11" i="5"/>
  <c r="C10" i="5"/>
  <c r="E85" i="7"/>
  <c r="G85" i="7" s="1"/>
  <c r="G86" i="7"/>
  <c r="G87" i="7"/>
  <c r="F54" i="7"/>
  <c r="H35" i="10"/>
  <c r="H36" i="10"/>
  <c r="H27" i="10"/>
  <c r="H20" i="10"/>
  <c r="H19" i="10"/>
  <c r="H9" i="10"/>
  <c r="H10" i="10"/>
  <c r="H12" i="10"/>
  <c r="H13" i="10"/>
  <c r="F27" i="3"/>
  <c r="F28" i="3"/>
  <c r="F29" i="3"/>
  <c r="F31" i="3"/>
  <c r="F32" i="3"/>
  <c r="F33" i="3"/>
  <c r="F12" i="3"/>
  <c r="F13" i="3"/>
  <c r="F14" i="3"/>
  <c r="F15" i="3"/>
  <c r="F16" i="3"/>
  <c r="F17" i="3"/>
  <c r="F19" i="3"/>
  <c r="D34" i="8"/>
  <c r="D36" i="8"/>
  <c r="D37" i="8"/>
  <c r="D39" i="8"/>
  <c r="D40" i="8"/>
  <c r="D41" i="8"/>
  <c r="D42" i="8"/>
  <c r="D44" i="8"/>
  <c r="D45" i="8"/>
  <c r="D46" i="8"/>
  <c r="D48" i="8"/>
  <c r="D12" i="8"/>
  <c r="D14" i="8"/>
  <c r="D16" i="8"/>
  <c r="D17" i="8"/>
  <c r="D18" i="8"/>
  <c r="D20" i="8"/>
  <c r="D21" i="8"/>
  <c r="D22" i="8"/>
  <c r="D24" i="8"/>
  <c r="D26" i="8"/>
  <c r="D19" i="5"/>
  <c r="D21" i="5"/>
  <c r="D23" i="5"/>
  <c r="F10" i="6"/>
  <c r="F11" i="6"/>
  <c r="F14" i="6"/>
  <c r="D10" i="9"/>
  <c r="D11" i="9"/>
  <c r="D14" i="9"/>
  <c r="D16" i="9"/>
  <c r="D18" i="9"/>
  <c r="G10" i="7"/>
  <c r="G11" i="7"/>
  <c r="G12" i="7"/>
  <c r="G13" i="7"/>
  <c r="G15" i="7"/>
  <c r="G16" i="7"/>
  <c r="G17" i="7"/>
  <c r="G19" i="7"/>
  <c r="G22" i="7"/>
  <c r="G25" i="7"/>
  <c r="G28" i="7"/>
  <c r="G29" i="7"/>
  <c r="G30" i="7"/>
  <c r="G32" i="7"/>
  <c r="G33" i="7"/>
  <c r="G36" i="7"/>
  <c r="G39" i="7"/>
  <c r="G42" i="7"/>
  <c r="G45" i="7"/>
  <c r="G48" i="7"/>
  <c r="G53" i="7"/>
  <c r="G55" i="7"/>
  <c r="G56" i="7"/>
  <c r="G61" i="7"/>
  <c r="G66" i="7"/>
  <c r="G71" i="7"/>
  <c r="G72" i="7"/>
  <c r="G73" i="7"/>
  <c r="G78" i="7"/>
  <c r="G83" i="7"/>
  <c r="G84" i="7"/>
  <c r="F70" i="7"/>
  <c r="C22" i="5" l="1"/>
  <c r="B22" i="5"/>
  <c r="D22" i="5" s="1"/>
  <c r="B20" i="5"/>
  <c r="D20" i="5" s="1"/>
  <c r="C20" i="5"/>
  <c r="E54" i="7" l="1"/>
  <c r="G54" i="7" s="1"/>
  <c r="F52" i="7"/>
  <c r="F51" i="7" s="1"/>
  <c r="F50" i="7" s="1"/>
  <c r="E52" i="7"/>
  <c r="G52" i="7" s="1"/>
  <c r="F43" i="7"/>
  <c r="F37" i="7"/>
  <c r="F40" i="7"/>
  <c r="F31" i="7"/>
  <c r="F14" i="7"/>
  <c r="E14" i="7"/>
  <c r="E38" i="7"/>
  <c r="E47" i="7"/>
  <c r="E44" i="7"/>
  <c r="E31" i="7"/>
  <c r="E21" i="7"/>
  <c r="G14" i="7" l="1"/>
  <c r="E20" i="7"/>
  <c r="G20" i="7" s="1"/>
  <c r="G21" i="7"/>
  <c r="G31" i="7"/>
  <c r="E43" i="7"/>
  <c r="G43" i="7" s="1"/>
  <c r="G44" i="7"/>
  <c r="E37" i="7"/>
  <c r="G37" i="7" s="1"/>
  <c r="G38" i="7"/>
  <c r="E46" i="7"/>
  <c r="G46" i="7" s="1"/>
  <c r="G47" i="7"/>
  <c r="F49" i="7"/>
  <c r="E51" i="7"/>
  <c r="F82" i="7"/>
  <c r="F81" i="7" s="1"/>
  <c r="E82" i="7"/>
  <c r="F77" i="7"/>
  <c r="F76" i="7" s="1"/>
  <c r="F74" i="7" s="1"/>
  <c r="E77" i="7"/>
  <c r="F69" i="7"/>
  <c r="F68" i="7" s="1"/>
  <c r="F67" i="7" s="1"/>
  <c r="E70" i="7"/>
  <c r="F65" i="7"/>
  <c r="F64" i="7" s="1"/>
  <c r="F63" i="7" s="1"/>
  <c r="F62" i="7" s="1"/>
  <c r="E65" i="7"/>
  <c r="F60" i="7"/>
  <c r="F59" i="7" s="1"/>
  <c r="F58" i="7" s="1"/>
  <c r="F57" i="7" s="1"/>
  <c r="E60" i="7"/>
  <c r="E41" i="7"/>
  <c r="E35" i="7"/>
  <c r="F34" i="7"/>
  <c r="F27" i="7"/>
  <c r="F26" i="7" s="1"/>
  <c r="E27" i="7"/>
  <c r="F24" i="7"/>
  <c r="F23" i="7" s="1"/>
  <c r="E24" i="7"/>
  <c r="F18" i="7"/>
  <c r="E18" i="7"/>
  <c r="G18" i="7" s="1"/>
  <c r="E9" i="7"/>
  <c r="G9" i="7" s="1"/>
  <c r="E40" i="7" l="1"/>
  <c r="G40" i="7" s="1"/>
  <c r="G41" i="7"/>
  <c r="E64" i="7"/>
  <c r="G65" i="7"/>
  <c r="E81" i="7"/>
  <c r="G82" i="7"/>
  <c r="E26" i="7"/>
  <c r="G26" i="7" s="1"/>
  <c r="G27" i="7"/>
  <c r="E69" i="7"/>
  <c r="G70" i="7"/>
  <c r="E50" i="7"/>
  <c r="G51" i="7"/>
  <c r="E23" i="7"/>
  <c r="G23" i="7" s="1"/>
  <c r="G24" i="7"/>
  <c r="E59" i="7"/>
  <c r="G60" i="7"/>
  <c r="E34" i="7"/>
  <c r="G34" i="7" s="1"/>
  <c r="G35" i="7"/>
  <c r="E76" i="7"/>
  <c r="E74" i="7" s="1"/>
  <c r="G74" i="7" s="1"/>
  <c r="G77" i="7"/>
  <c r="F80" i="7"/>
  <c r="F79" i="7"/>
  <c r="E8" i="7"/>
  <c r="F75" i="7"/>
  <c r="F8" i="7"/>
  <c r="F7" i="7" s="1"/>
  <c r="F6" i="7" s="1"/>
  <c r="E79" i="7" l="1"/>
  <c r="G79" i="7" s="1"/>
  <c r="G81" i="7"/>
  <c r="E49" i="7"/>
  <c r="G49" i="7" s="1"/>
  <c r="G50" i="7"/>
  <c r="E68" i="7"/>
  <c r="G69" i="7"/>
  <c r="E63" i="7"/>
  <c r="G64" i="7"/>
  <c r="E75" i="7"/>
  <c r="G75" i="7" s="1"/>
  <c r="G76" i="7"/>
  <c r="E80" i="7"/>
  <c r="G80" i="7" s="1"/>
  <c r="E7" i="7"/>
  <c r="E6" i="7" s="1"/>
  <c r="G8" i="7"/>
  <c r="E58" i="7"/>
  <c r="G59" i="7"/>
  <c r="C17" i="9"/>
  <c r="C15" i="9"/>
  <c r="C13" i="9"/>
  <c r="C9" i="9"/>
  <c r="C8" i="9" s="1"/>
  <c r="B9" i="9"/>
  <c r="B17" i="9"/>
  <c r="D17" i="9" s="1"/>
  <c r="B15" i="9"/>
  <c r="D15" i="9" s="1"/>
  <c r="B13" i="9"/>
  <c r="E9" i="6"/>
  <c r="E13" i="6"/>
  <c r="E12" i="6" s="1"/>
  <c r="D9" i="6"/>
  <c r="F9" i="6" s="1"/>
  <c r="D13" i="6"/>
  <c r="D13" i="9" l="1"/>
  <c r="E8" i="6"/>
  <c r="B12" i="9"/>
  <c r="D12" i="6"/>
  <c r="F12" i="6" s="1"/>
  <c r="F13" i="6"/>
  <c r="B8" i="9"/>
  <c r="D8" i="9" s="1"/>
  <c r="D9" i="9"/>
  <c r="E62" i="7"/>
  <c r="G62" i="7" s="1"/>
  <c r="G63" i="7"/>
  <c r="G6" i="7"/>
  <c r="G7" i="7"/>
  <c r="E67" i="7"/>
  <c r="G67" i="7" s="1"/>
  <c r="G68" i="7"/>
  <c r="E57" i="7"/>
  <c r="G57" i="7" s="1"/>
  <c r="G58" i="7"/>
  <c r="C12" i="9"/>
  <c r="D8" i="6"/>
  <c r="F8" i="6" s="1"/>
  <c r="C18" i="5"/>
  <c r="B18" i="5"/>
  <c r="D18" i="5" l="1"/>
  <c r="D12" i="9"/>
  <c r="B17" i="5"/>
  <c r="C17" i="5"/>
  <c r="C25" i="8"/>
  <c r="B25" i="8"/>
  <c r="C43" i="8"/>
  <c r="C47" i="8"/>
  <c r="C33" i="8"/>
  <c r="C35" i="8"/>
  <c r="C38" i="8"/>
  <c r="B33" i="8"/>
  <c r="B35" i="8"/>
  <c r="D35" i="8" s="1"/>
  <c r="B38" i="8"/>
  <c r="D38" i="8" s="1"/>
  <c r="B43" i="8"/>
  <c r="D43" i="8" s="1"/>
  <c r="B47" i="8"/>
  <c r="C11" i="8"/>
  <c r="C13" i="8"/>
  <c r="C15" i="8"/>
  <c r="C19" i="8"/>
  <c r="C23" i="8"/>
  <c r="B13" i="8"/>
  <c r="D13" i="8" s="1"/>
  <c r="B15" i="8"/>
  <c r="D15" i="8" s="1"/>
  <c r="D33" i="8" l="1"/>
  <c r="D47" i="8"/>
  <c r="D25" i="8"/>
  <c r="B10" i="5"/>
  <c r="D10" i="5" s="1"/>
  <c r="D17" i="5"/>
  <c r="B32" i="8"/>
  <c r="C32" i="8"/>
  <c r="C10" i="8"/>
  <c r="B19" i="8"/>
  <c r="D19" i="8" s="1"/>
  <c r="B23" i="8"/>
  <c r="D23" i="8" s="1"/>
  <c r="D32" i="8" l="1"/>
  <c r="B11" i="8"/>
  <c r="B10" i="8" l="1"/>
  <c r="D10" i="8" s="1"/>
  <c r="D11" i="8"/>
  <c r="E26" i="3"/>
  <c r="E30" i="3"/>
  <c r="D30" i="3"/>
  <c r="D26" i="3"/>
  <c r="E11" i="3"/>
  <c r="E10" i="3" s="1"/>
  <c r="E18" i="3"/>
  <c r="D18" i="3"/>
  <c r="D11" i="3"/>
  <c r="F30" i="3" l="1"/>
  <c r="F26" i="3"/>
  <c r="D10" i="3"/>
  <c r="F10" i="3" s="1"/>
  <c r="F11" i="3"/>
  <c r="F18" i="3"/>
  <c r="E25" i="3"/>
  <c r="D25" i="3"/>
  <c r="G21" i="10"/>
  <c r="F21" i="10"/>
  <c r="H21" i="10" s="1"/>
  <c r="G11" i="10"/>
  <c r="F11" i="10"/>
  <c r="G8" i="10"/>
  <c r="F8" i="10"/>
  <c r="H8" i="10" l="1"/>
  <c r="H11" i="10"/>
  <c r="F25" i="3"/>
  <c r="G14" i="10"/>
  <c r="G22" i="10" s="1"/>
  <c r="G28" i="10" s="1"/>
  <c r="G29" i="10" s="1"/>
  <c r="F37" i="10"/>
  <c r="F14" i="10"/>
  <c r="F22" i="10" l="1"/>
  <c r="H14" i="10"/>
  <c r="G34" i="10"/>
  <c r="G37" i="10" l="1"/>
  <c r="H37" i="10" s="1"/>
  <c r="H34" i="10"/>
  <c r="F28" i="10"/>
  <c r="H22" i="10"/>
  <c r="F29" i="10" l="1"/>
  <c r="H29" i="10" s="1"/>
  <c r="H28" i="10"/>
</calcChain>
</file>

<file path=xl/sharedStrings.xml><?xml version="1.0" encoding="utf-8"?>
<sst xmlns="http://schemas.openxmlformats.org/spreadsheetml/2006/main" count="303" uniqueCount="154">
  <si>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</si>
  <si>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</si>
  <si>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</si>
  <si>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</si>
  <si>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</si>
  <si>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</si>
  <si>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</si>
  <si>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</si>
  <si>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</si>
  <si>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</si>
  <si>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</si>
  <si>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</si>
  <si>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</si>
  <si>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</si>
  <si>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</si>
  <si>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</si>
  <si>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</si>
  <si>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</si>
  <si>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</si>
  <si>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</si>
  <si>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</si>
  <si>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</si>
  <si>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</si>
  <si>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</si>
  <si>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</si>
  <si>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</si>
  <si>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</si>
  <si>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</si>
  <si>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</si>
  <si>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</si>
  <si>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</si>
  <si>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</si>
  <si>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</si>
  <si>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</si>
  <si>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</si>
  <si>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</si>
  <si>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Plan za 2024.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</si>
  <si>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</si>
  <si>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</si>
  <si>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</si>
  <si>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</si>
  <si>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</si>
  <si>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</si>
  <si>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</si>
  <si>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</si>
  <si>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</si>
  <si>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</si>
  <si>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</si>
  <si>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</si>
  <si>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</si>
  <si>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</si>
  <si>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</si>
  <si>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</si>
  <si>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</si>
  <si>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</si>
  <si>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</si>
  <si>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</si>
  <si>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</si>
  <si>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</si>
  <si>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</si>
  <si>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</si>
  <si>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</si>
  <si>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</si>
  <si>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</si>
  <si>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</si>
  <si>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</si>
  <si>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</si>
  <si>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</si>
  <si>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</si>
  <si>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</si>
  <si>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</si>
  <si>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</si>
  <si>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</si>
  <si>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</si>
  <si>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</si>
  <si>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>Financijski rashodi</t>
  </si>
  <si>
    <t>Rashodi za dodatna ulaganja na nefinancijskoj imovini</t>
  </si>
  <si>
    <t>4A Prihodi za posebne namjene - ostalo (zdravstvo)</t>
  </si>
  <si>
    <t>4I Prihodi za posebne namjene - HZZO</t>
  </si>
  <si>
    <t>7 Prihodi od prodaje nefinancijske imovine i naknade s naslova</t>
  </si>
  <si>
    <t>72 Prihodi od prodaje nefinancijske imovine i nadoknade šteta s osnova osiguranja - u zdravstvu</t>
  </si>
  <si>
    <t>43 Decentralizirana sredstva - zdravstvo</t>
  </si>
  <si>
    <t>31 Vlastiti prihodi - ustanove u zdravstvu</t>
  </si>
  <si>
    <t>3A Vlastiti prihodi - preneseni manjak</t>
  </si>
  <si>
    <t>5? Pomoći HZZ</t>
  </si>
  <si>
    <t>5µ Pomoći - proračun koji nije nadležan</t>
  </si>
  <si>
    <t>8 Namjenski primici</t>
  </si>
  <si>
    <t>82 Namjenski primici - ustanove u zdravstvu</t>
  </si>
  <si>
    <t>5Š Pomoći - višak prihoda - ustanove u zdravstvu</t>
  </si>
  <si>
    <t>4Z prihodi za posebne namjene - HZZO - preneseni manjak</t>
  </si>
  <si>
    <t>07 Zdravstvo</t>
  </si>
  <si>
    <t>073 Bolničke službe</t>
  </si>
  <si>
    <t>0732 Usluge specijalističkih bolnica</t>
  </si>
  <si>
    <t>074 Službe javnog zdravstva</t>
  </si>
  <si>
    <t>0740 Službe javnog zdravstva</t>
  </si>
  <si>
    <t>Primici od prodaje dionica i udjela u glavnici</t>
  </si>
  <si>
    <t>Namjenski primici - ustanove u zdravstvu</t>
  </si>
  <si>
    <t>PROGRAM 1001</t>
  </si>
  <si>
    <t>PROGRAM REDOVNE DJELATNOSTI - ZDRAVSTVENA ZAŠTITA</t>
  </si>
  <si>
    <t>Aktivnost A100001</t>
  </si>
  <si>
    <t>PRUŽANJE SPECIJALISTIČKO-KONZILIJARNOG BOLNIČKOG LIJEČENJA</t>
  </si>
  <si>
    <t>3.</t>
  </si>
  <si>
    <t>Vlastiti prihodi</t>
  </si>
  <si>
    <t>Ostali rashodi</t>
  </si>
  <si>
    <t>4.A.</t>
  </si>
  <si>
    <t>Prihodi za posebne namjene - ostalo (ustanove u zdravstvu)</t>
  </si>
  <si>
    <t>4.I.</t>
  </si>
  <si>
    <t>Prihodi za posebne namjene - HZZO</t>
  </si>
  <si>
    <t>7.2.</t>
  </si>
  <si>
    <t>Prihodi od prodaje nefinancijske imovine i nadoknade šteta</t>
  </si>
  <si>
    <t>Prihodi za nabavu nefinancijske imovine</t>
  </si>
  <si>
    <t>5.?.</t>
  </si>
  <si>
    <t>Pomoći HZZ</t>
  </si>
  <si>
    <t>8.2.</t>
  </si>
  <si>
    <t>PROGRAM 1017</t>
  </si>
  <si>
    <t>JAVNOZDRAVSTVENI PRIORITETI I PREVENCIJA BOLESTI</t>
  </si>
  <si>
    <t>Aktivnost A100014</t>
  </si>
  <si>
    <t>PREVENCIJA MELANOMA KOŽE</t>
  </si>
  <si>
    <t>1.1.</t>
  </si>
  <si>
    <t>Opći prihodi i primici</t>
  </si>
  <si>
    <t>MINIMALNI STANDARD U ZDRAVSTVU</t>
  </si>
  <si>
    <t>ODRŽAVANJE OBJEKATA - ZDRAVSTVENA USTANOVA</t>
  </si>
  <si>
    <t>4.3.</t>
  </si>
  <si>
    <t>Decentralizirana sredstva - zdravstvo</t>
  </si>
  <si>
    <t>PROGRAM 1002</t>
  </si>
  <si>
    <t>KAPITALNA ULAGANJA U ZDRAVSTVU</t>
  </si>
  <si>
    <t>Kapitalni projekt K100001</t>
  </si>
  <si>
    <t>IZGRADNJA I OPREMANJE ZDRAVSTVENIH USTANOVA</t>
  </si>
  <si>
    <t>PROGRAM 1003</t>
  </si>
  <si>
    <t>OTPLATE KREDITA</t>
  </si>
  <si>
    <t>ULAGANJE U ZDRAVSTVENE USTANOVE</t>
  </si>
  <si>
    <t>Tekući projekt T100003</t>
  </si>
  <si>
    <t>POKRIĆE GUBITKA NASTALOG U REDOVNOM POSLOVANJU USTANOVE</t>
  </si>
  <si>
    <t>3.A.</t>
  </si>
  <si>
    <t>Vlastiti prihodi - preneseni manjak</t>
  </si>
  <si>
    <t>Vlastiti izvori</t>
  </si>
  <si>
    <t>Rezultat poslovanja</t>
  </si>
  <si>
    <t>Prihodi za posebne namjene - HZZO - preneseni manjak</t>
  </si>
  <si>
    <t>4.Z.</t>
  </si>
  <si>
    <t>Pomoći - višak prihoda - ustanove u zdravstvu</t>
  </si>
  <si>
    <t>5.Š.</t>
  </si>
  <si>
    <t>FINANCIJSKA POMOĆ ZA OPREMANJE VANJSKOG BAZENA</t>
  </si>
  <si>
    <t>Tekući projekt T100004</t>
  </si>
  <si>
    <t>0760 Poslovi i udruge zdravstva koji nisu drugdje svrstani</t>
  </si>
  <si>
    <t>076 Poslovi i udruge zdravstva koji nisu drugdje svrstani</t>
  </si>
  <si>
    <t>JAČANJE KAPACITETA ZDRAVSTVENE ZAŠTITE</t>
  </si>
  <si>
    <t>PROGRAM 1018</t>
  </si>
  <si>
    <t>Prijedlog I. izmjena Financijskog plana za 2024. godinu</t>
  </si>
  <si>
    <t>Povećanje/ smanjenje</t>
  </si>
  <si>
    <t>Kapitalni projekt K100018</t>
  </si>
  <si>
    <t>WELLTUR NAFTALAN</t>
  </si>
  <si>
    <t>PRIPREMA I PROVEDBA ŽUPANIJSKIH RAZVOJNIH PROJEKATA</t>
  </si>
  <si>
    <t>0111 Izvršna i zakonodavna tijela</t>
  </si>
  <si>
    <t xml:space="preserve"> I. IZMJENE I DOPUNE FINANCIJSKOG PLANA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</si>
</sst>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0" fillId="0" borderId="0" xfId="0" applyNumberFormat="1"/>
    <xf numFmtId="0" fontId="16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/>
    </xf>
    <xf numFmtId="49" fontId="7" fillId="2" borderId="3" xfId="0" applyNumberFormat="1" applyFont="1" applyFill="1" applyBorder="1" applyAlignment="1">
      <alignment horizontal="left" vertical="center" wrapText="1"/>
    </xf>
    <xf numFmtId="49" fontId="8" fillId="2" borderId="3" xfId="0" quotePrefix="1" applyNumberFormat="1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16" fillId="2" borderId="3" xfId="0" applyNumberFormat="1" applyFont="1" applyFill="1" applyBorder="1" applyAlignment="1">
      <alignment horizontal="right"/>
    </xf>
    <xf numFmtId="4" fontId="16" fillId="2" borderId="4" xfId="0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workbookViewId="0">
      <selection sqref="A1:H1"/>
    </sheetView>
  </sheetViews>
  <sheetFormatPr defaultRowHeight="15" x14ac:dyDescent="0.25"/>
  <cols>
    <col min="5" max="6" width="25.28515625" customWidth="1"/>
    <col min="7" max="7" width="19" customWidth="1"/>
    <col min="8" max="8" width="25.28515625" customWidth="1"/>
  </cols>
  <sheetData>
    <row r="1" spans="1:8" ht="42" customHeight="1" x14ac:dyDescent="0.25">
      <c r="A1" s="78" t="s">
        <v>153</v>
      </c>
      <c r="B1" s="78"/>
      <c r="C1" s="78"/>
      <c r="D1" s="78"/>
      <c r="E1" s="78"/>
      <c r="F1" s="78"/>
      <c r="G1" s="78"/>
      <c r="H1" s="78"/>
    </row>
    <row r="2" spans="1:8" ht="18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78" t="s">
        <v>24</v>
      </c>
      <c r="B3" s="78"/>
      <c r="C3" s="78"/>
      <c r="D3" s="78"/>
      <c r="E3" s="78"/>
      <c r="F3" s="78"/>
      <c r="G3" s="91"/>
      <c r="H3" s="91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5.75" x14ac:dyDescent="0.25">
      <c r="A5" s="78" t="s">
        <v>29</v>
      </c>
      <c r="B5" s="79"/>
      <c r="C5" s="79"/>
      <c r="D5" s="79"/>
      <c r="E5" s="79"/>
      <c r="F5" s="79"/>
      <c r="G5" s="79"/>
      <c r="H5" s="79"/>
    </row>
    <row r="6" spans="1:8" ht="18" x14ac:dyDescent="0.25">
      <c r="A6" s="1"/>
      <c r="B6" s="2"/>
      <c r="C6" s="2"/>
      <c r="D6" s="2"/>
      <c r="E6" s="6"/>
      <c r="F6" s="7"/>
      <c r="G6" s="7"/>
      <c r="H6" s="31" t="s">
        <v>37</v>
      </c>
    </row>
    <row r="7" spans="1:8" ht="38.25" x14ac:dyDescent="0.25">
      <c r="A7" s="25"/>
      <c r="B7" s="26"/>
      <c r="C7" s="26"/>
      <c r="D7" s="27"/>
      <c r="E7" s="28"/>
      <c r="F7" s="3" t="s">
        <v>45</v>
      </c>
      <c r="G7" s="3" t="s">
        <v>148</v>
      </c>
      <c r="H7" s="3" t="s">
        <v>147</v>
      </c>
    </row>
    <row r="8" spans="1:8" x14ac:dyDescent="0.25">
      <c r="A8" s="83" t="s">
        <v>0</v>
      </c>
      <c r="B8" s="77"/>
      <c r="C8" s="77"/>
      <c r="D8" s="77"/>
      <c r="E8" s="92"/>
      <c r="F8" s="61">
        <f t="shared" ref="F8:G8" si="0">F9+F10</f>
        <v>6248041</v>
      </c>
      <c r="G8" s="61">
        <f t="shared" si="0"/>
        <v>524809.18000000005</v>
      </c>
      <c r="H8" s="61">
        <f>SUM(F8:G8)</f>
        <v>6772850.1799999997</v>
      </c>
    </row>
    <row r="9" spans="1:8" x14ac:dyDescent="0.25">
      <c r="A9" s="93" t="s">
        <v>39</v>
      </c>
      <c r="B9" s="94"/>
      <c r="C9" s="94"/>
      <c r="D9" s="94"/>
      <c r="E9" s="90"/>
      <c r="F9" s="60">
        <v>6248041</v>
      </c>
      <c r="G9" s="60">
        <v>524809.18000000005</v>
      </c>
      <c r="H9" s="60">
        <f t="shared" ref="H9:H14" si="1">SUM(F9:G9)</f>
        <v>6772850.1799999997</v>
      </c>
    </row>
    <row r="10" spans="1:8" x14ac:dyDescent="0.25">
      <c r="A10" s="89" t="s">
        <v>40</v>
      </c>
      <c r="B10" s="90"/>
      <c r="C10" s="90"/>
      <c r="D10" s="90"/>
      <c r="E10" s="90"/>
      <c r="F10" s="60">
        <v>0</v>
      </c>
      <c r="G10" s="30">
        <v>0</v>
      </c>
      <c r="H10" s="60">
        <f t="shared" si="1"/>
        <v>0</v>
      </c>
    </row>
    <row r="11" spans="1:8" x14ac:dyDescent="0.25">
      <c r="A11" s="32" t="s">
        <v>1</v>
      </c>
      <c r="B11" s="41"/>
      <c r="C11" s="41"/>
      <c r="D11" s="41"/>
      <c r="E11" s="41"/>
      <c r="F11" s="61">
        <f t="shared" ref="F11:G11" si="2">F12+F13</f>
        <v>5467785</v>
      </c>
      <c r="G11" s="61">
        <f t="shared" si="2"/>
        <v>524809.18000000005</v>
      </c>
      <c r="H11" s="61">
        <f t="shared" si="1"/>
        <v>5992594.1799999997</v>
      </c>
    </row>
    <row r="12" spans="1:8" x14ac:dyDescent="0.25">
      <c r="A12" s="95" t="s">
        <v>41</v>
      </c>
      <c r="B12" s="94"/>
      <c r="C12" s="94"/>
      <c r="D12" s="94"/>
      <c r="E12" s="94"/>
      <c r="F12" s="60">
        <v>5340144</v>
      </c>
      <c r="G12" s="60">
        <v>104093.04</v>
      </c>
      <c r="H12" s="60">
        <f t="shared" si="1"/>
        <v>5444237.04</v>
      </c>
    </row>
    <row r="13" spans="1:8" x14ac:dyDescent="0.25">
      <c r="A13" s="89" t="s">
        <v>42</v>
      </c>
      <c r="B13" s="90"/>
      <c r="C13" s="90"/>
      <c r="D13" s="90"/>
      <c r="E13" s="90"/>
      <c r="F13" s="60">
        <v>127641</v>
      </c>
      <c r="G13" s="60">
        <v>420716.14</v>
      </c>
      <c r="H13" s="60">
        <f t="shared" si="1"/>
        <v>548357.14</v>
      </c>
    </row>
    <row r="14" spans="1:8" x14ac:dyDescent="0.25">
      <c r="A14" s="76" t="s">
        <v>63</v>
      </c>
      <c r="B14" s="77"/>
      <c r="C14" s="77"/>
      <c r="D14" s="77"/>
      <c r="E14" s="77"/>
      <c r="F14" s="61">
        <f t="shared" ref="F14:G14" si="3">F8-F11</f>
        <v>780256</v>
      </c>
      <c r="G14" s="29">
        <f t="shared" si="3"/>
        <v>0</v>
      </c>
      <c r="H14" s="61">
        <f t="shared" si="1"/>
        <v>780256</v>
      </c>
    </row>
    <row r="15" spans="1:8" ht="18" x14ac:dyDescent="0.25">
      <c r="A15" s="4"/>
      <c r="B15" s="19"/>
      <c r="C15" s="19"/>
      <c r="D15" s="19"/>
      <c r="E15" s="19"/>
      <c r="F15" s="20"/>
      <c r="G15" s="20"/>
      <c r="H15" s="20"/>
    </row>
    <row r="16" spans="1:8" ht="15.75" x14ac:dyDescent="0.25">
      <c r="A16" s="78" t="s">
        <v>30</v>
      </c>
      <c r="B16" s="79"/>
      <c r="C16" s="79"/>
      <c r="D16" s="79"/>
      <c r="E16" s="79"/>
      <c r="F16" s="79"/>
      <c r="G16" s="79"/>
      <c r="H16" s="79"/>
    </row>
    <row r="17" spans="1:8" ht="18" x14ac:dyDescent="0.25">
      <c r="A17" s="4"/>
      <c r="B17" s="19"/>
      <c r="C17" s="19"/>
      <c r="D17" s="19"/>
      <c r="E17" s="19"/>
      <c r="F17" s="20"/>
      <c r="G17" s="20"/>
      <c r="H17" s="20"/>
    </row>
    <row r="18" spans="1:8" ht="38.25" x14ac:dyDescent="0.25">
      <c r="A18" s="25"/>
      <c r="B18" s="26"/>
      <c r="C18" s="26"/>
      <c r="D18" s="27"/>
      <c r="E18" s="28"/>
      <c r="F18" s="3" t="s">
        <v>45</v>
      </c>
      <c r="G18" s="3" t="s">
        <v>148</v>
      </c>
      <c r="H18" s="3" t="s">
        <v>147</v>
      </c>
    </row>
    <row r="19" spans="1:8" x14ac:dyDescent="0.25">
      <c r="A19" s="89" t="s">
        <v>43</v>
      </c>
      <c r="B19" s="90"/>
      <c r="C19" s="90"/>
      <c r="D19" s="90"/>
      <c r="E19" s="90"/>
      <c r="F19" s="60">
        <v>0</v>
      </c>
      <c r="G19" s="60">
        <v>0</v>
      </c>
      <c r="H19" s="60">
        <f>SUM(F19:G19)</f>
        <v>0</v>
      </c>
    </row>
    <row r="20" spans="1:8" x14ac:dyDescent="0.25">
      <c r="A20" s="89" t="s">
        <v>44</v>
      </c>
      <c r="B20" s="90"/>
      <c r="C20" s="90"/>
      <c r="D20" s="90"/>
      <c r="E20" s="90"/>
      <c r="F20" s="60">
        <v>337840</v>
      </c>
      <c r="G20" s="60">
        <v>0</v>
      </c>
      <c r="H20" s="60">
        <f t="shared" ref="H20:H22" si="4">SUM(F20:G20)</f>
        <v>337840</v>
      </c>
    </row>
    <row r="21" spans="1:8" x14ac:dyDescent="0.25">
      <c r="A21" s="76" t="s">
        <v>2</v>
      </c>
      <c r="B21" s="77"/>
      <c r="C21" s="77"/>
      <c r="D21" s="77"/>
      <c r="E21" s="77"/>
      <c r="F21" s="61">
        <f t="shared" ref="F21:G21" si="5">F19-F20</f>
        <v>-337840</v>
      </c>
      <c r="G21" s="61">
        <f t="shared" si="5"/>
        <v>0</v>
      </c>
      <c r="H21" s="61">
        <f t="shared" si="4"/>
        <v>-337840</v>
      </c>
    </row>
    <row r="22" spans="1:8" x14ac:dyDescent="0.25">
      <c r="A22" s="76" t="s">
        <v>64</v>
      </c>
      <c r="B22" s="77"/>
      <c r="C22" s="77"/>
      <c r="D22" s="77"/>
      <c r="E22" s="77"/>
      <c r="F22" s="61">
        <f t="shared" ref="F22:G22" si="6">F14+F21</f>
        <v>442416</v>
      </c>
      <c r="G22" s="61">
        <f t="shared" si="6"/>
        <v>0</v>
      </c>
      <c r="H22" s="61">
        <f t="shared" si="4"/>
        <v>442416</v>
      </c>
    </row>
    <row r="23" spans="1:8" ht="18" x14ac:dyDescent="0.25">
      <c r="A23" s="18"/>
      <c r="B23" s="19"/>
      <c r="C23" s="19"/>
      <c r="D23" s="19"/>
      <c r="E23" s="19"/>
      <c r="F23" s="20"/>
      <c r="G23" s="20"/>
      <c r="H23" s="20"/>
    </row>
    <row r="24" spans="1:8" ht="15.75" x14ac:dyDescent="0.25">
      <c r="A24" s="78" t="s">
        <v>65</v>
      </c>
      <c r="B24" s="79"/>
      <c r="C24" s="79"/>
      <c r="D24" s="79"/>
      <c r="E24" s="79"/>
      <c r="F24" s="79"/>
      <c r="G24" s="79"/>
      <c r="H24" s="79"/>
    </row>
    <row r="25" spans="1:8" ht="15.75" x14ac:dyDescent="0.25">
      <c r="A25" s="39"/>
      <c r="B25" s="40"/>
      <c r="C25" s="40"/>
      <c r="D25" s="40"/>
      <c r="E25" s="40"/>
      <c r="F25" s="40"/>
      <c r="G25" s="40"/>
      <c r="H25" s="40"/>
    </row>
    <row r="26" spans="1:8" ht="38.25" x14ac:dyDescent="0.25">
      <c r="A26" s="25"/>
      <c r="B26" s="26"/>
      <c r="C26" s="26"/>
      <c r="D26" s="27"/>
      <c r="E26" s="28"/>
      <c r="F26" s="3" t="s">
        <v>45</v>
      </c>
      <c r="G26" s="3" t="s">
        <v>148</v>
      </c>
      <c r="H26" s="3" t="s">
        <v>147</v>
      </c>
    </row>
    <row r="27" spans="1:8" ht="15" customHeight="1" x14ac:dyDescent="0.25">
      <c r="A27" s="80" t="s">
        <v>66</v>
      </c>
      <c r="B27" s="81"/>
      <c r="C27" s="81"/>
      <c r="D27" s="81"/>
      <c r="E27" s="82"/>
      <c r="F27" s="70">
        <v>-442416</v>
      </c>
      <c r="G27" s="70">
        <v>0</v>
      </c>
      <c r="H27" s="70">
        <f>SUM(F27:G27)</f>
        <v>-442416</v>
      </c>
    </row>
    <row r="28" spans="1:8" ht="15" customHeight="1" x14ac:dyDescent="0.25">
      <c r="A28" s="76" t="s">
        <v>67</v>
      </c>
      <c r="B28" s="77"/>
      <c r="C28" s="77"/>
      <c r="D28" s="77"/>
      <c r="E28" s="77"/>
      <c r="F28" s="71">
        <f t="shared" ref="F28:G28" si="7">F22+F27</f>
        <v>0</v>
      </c>
      <c r="G28" s="71">
        <f t="shared" si="7"/>
        <v>0</v>
      </c>
      <c r="H28" s="71">
        <f t="shared" ref="H28:H29" si="8">SUM(F28:G28)</f>
        <v>0</v>
      </c>
    </row>
    <row r="29" spans="1:8" ht="45" customHeight="1" x14ac:dyDescent="0.25">
      <c r="A29" s="83" t="s">
        <v>68</v>
      </c>
      <c r="B29" s="84"/>
      <c r="C29" s="84"/>
      <c r="D29" s="84"/>
      <c r="E29" s="85"/>
      <c r="F29" s="71">
        <f t="shared" ref="F29:G29" si="9">F14+F21+F27-F28</f>
        <v>0</v>
      </c>
      <c r="G29" s="71">
        <f t="shared" si="9"/>
        <v>0</v>
      </c>
      <c r="H29" s="71">
        <f t="shared" si="8"/>
        <v>0</v>
      </c>
    </row>
    <row r="30" spans="1:8" ht="15.75" x14ac:dyDescent="0.25">
      <c r="A30" s="42"/>
      <c r="B30" s="43"/>
      <c r="C30" s="43"/>
      <c r="D30" s="43"/>
      <c r="E30" s="43"/>
      <c r="F30" s="43"/>
      <c r="G30" s="43"/>
      <c r="H30" s="43"/>
    </row>
    <row r="31" spans="1:8" ht="15.75" x14ac:dyDescent="0.25">
      <c r="A31" s="86" t="s">
        <v>62</v>
      </c>
      <c r="B31" s="86"/>
      <c r="C31" s="86"/>
      <c r="D31" s="86"/>
      <c r="E31" s="86"/>
      <c r="F31" s="86"/>
      <c r="G31" s="86"/>
      <c r="H31" s="86"/>
    </row>
    <row r="32" spans="1:8" ht="18" x14ac:dyDescent="0.25">
      <c r="A32" s="44"/>
      <c r="B32" s="45"/>
      <c r="C32" s="45"/>
      <c r="D32" s="45"/>
      <c r="E32" s="45"/>
      <c r="F32" s="46"/>
      <c r="G32" s="46"/>
      <c r="H32" s="46"/>
    </row>
    <row r="33" spans="1:8" ht="38.25" x14ac:dyDescent="0.25">
      <c r="A33" s="47"/>
      <c r="B33" s="48"/>
      <c r="C33" s="48"/>
      <c r="D33" s="49"/>
      <c r="E33" s="50"/>
      <c r="F33" s="51" t="s">
        <v>45</v>
      </c>
      <c r="G33" s="3" t="s">
        <v>148</v>
      </c>
      <c r="H33" s="51" t="s">
        <v>147</v>
      </c>
    </row>
    <row r="34" spans="1:8" x14ac:dyDescent="0.25">
      <c r="A34" s="80" t="s">
        <v>66</v>
      </c>
      <c r="B34" s="81"/>
      <c r="C34" s="81"/>
      <c r="D34" s="81"/>
      <c r="E34" s="82"/>
      <c r="F34" s="70">
        <v>442416</v>
      </c>
      <c r="G34" s="70">
        <f>F37</f>
        <v>0</v>
      </c>
      <c r="H34" s="70">
        <f>SUM(F34:G34)</f>
        <v>442416</v>
      </c>
    </row>
    <row r="35" spans="1:8" ht="28.5" customHeight="1" x14ac:dyDescent="0.25">
      <c r="A35" s="80" t="s">
        <v>69</v>
      </c>
      <c r="B35" s="81"/>
      <c r="C35" s="81"/>
      <c r="D35" s="81"/>
      <c r="E35" s="82"/>
      <c r="F35" s="70">
        <v>442416</v>
      </c>
      <c r="G35" s="70">
        <v>0</v>
      </c>
      <c r="H35" s="70">
        <f t="shared" ref="H35:H37" si="10">SUM(F35:G35)</f>
        <v>442416</v>
      </c>
    </row>
    <row r="36" spans="1:8" x14ac:dyDescent="0.25">
      <c r="A36" s="80" t="s">
        <v>70</v>
      </c>
      <c r="B36" s="87"/>
      <c r="C36" s="87"/>
      <c r="D36" s="87"/>
      <c r="E36" s="88"/>
      <c r="F36" s="70">
        <v>0</v>
      </c>
      <c r="G36" s="70">
        <v>0</v>
      </c>
      <c r="H36" s="70">
        <f t="shared" si="10"/>
        <v>0</v>
      </c>
    </row>
    <row r="37" spans="1:8" ht="15" customHeight="1" x14ac:dyDescent="0.25">
      <c r="A37" s="76" t="s">
        <v>67</v>
      </c>
      <c r="B37" s="77"/>
      <c r="C37" s="77"/>
      <c r="D37" s="77"/>
      <c r="E37" s="77"/>
      <c r="F37" s="72">
        <f t="shared" ref="F37:G37" si="11">F34-F35+F36</f>
        <v>0</v>
      </c>
      <c r="G37" s="72">
        <f t="shared" si="11"/>
        <v>0</v>
      </c>
      <c r="H37" s="72">
        <f t="shared" si="10"/>
        <v>0</v>
      </c>
    </row>
    <row r="38" spans="1:8" ht="18.75" customHeight="1" x14ac:dyDescent="0.25"/>
    <row r="39" spans="1:8" ht="1.5" customHeight="1" x14ac:dyDescent="0.25">
      <c r="A39" s="74" t="s">
        <v>38</v>
      </c>
      <c r="B39" s="75"/>
      <c r="C39" s="75"/>
      <c r="D39" s="75"/>
      <c r="E39" s="75"/>
      <c r="F39" s="75"/>
      <c r="G39" s="75"/>
      <c r="H39" s="75"/>
    </row>
    <row r="40" spans="1:8" ht="9" customHeight="1" x14ac:dyDescent="0.25"/>
  </sheetData>
  <mergeCells count="24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8" ht="42" customHeight="1" x14ac:dyDescent="0.25">
      <c r="A1" s="78" t="s">
        <v>153</v>
      </c>
      <c r="B1" s="78"/>
      <c r="C1" s="78"/>
      <c r="D1" s="78"/>
      <c r="E1" s="78"/>
      <c r="F1" s="78"/>
      <c r="G1" s="78"/>
      <c r="H1" s="78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customHeight="1" x14ac:dyDescent="0.25">
      <c r="A3" s="78" t="s">
        <v>24</v>
      </c>
      <c r="B3" s="78"/>
      <c r="C3" s="78"/>
      <c r="D3" s="78"/>
      <c r="E3" s="78"/>
      <c r="F3" s="78"/>
    </row>
    <row r="4" spans="1:8" ht="18" x14ac:dyDescent="0.25">
      <c r="A4" s="4"/>
      <c r="B4" s="4"/>
      <c r="C4" s="4"/>
      <c r="D4" s="4"/>
      <c r="E4" s="5"/>
      <c r="F4" s="5"/>
    </row>
    <row r="5" spans="1:8" ht="18" customHeight="1" x14ac:dyDescent="0.25">
      <c r="A5" s="78" t="s">
        <v>4</v>
      </c>
      <c r="B5" s="78"/>
      <c r="C5" s="78"/>
      <c r="D5" s="78"/>
      <c r="E5" s="78"/>
      <c r="F5" s="78"/>
    </row>
    <row r="6" spans="1:8" ht="18" x14ac:dyDescent="0.25">
      <c r="A6" s="4"/>
      <c r="B6" s="4"/>
      <c r="C6" s="4"/>
      <c r="D6" s="4"/>
      <c r="E6" s="5"/>
      <c r="F6" s="5"/>
    </row>
    <row r="7" spans="1:8" ht="15.75" customHeight="1" x14ac:dyDescent="0.25">
      <c r="A7" s="78" t="s">
        <v>46</v>
      </c>
      <c r="B7" s="78"/>
      <c r="C7" s="78"/>
      <c r="D7" s="78"/>
      <c r="E7" s="78"/>
      <c r="F7" s="78"/>
    </row>
    <row r="8" spans="1:8" ht="18" x14ac:dyDescent="0.25">
      <c r="A8" s="4"/>
      <c r="B8" s="4"/>
      <c r="C8" s="4"/>
      <c r="D8" s="4"/>
      <c r="E8" s="5"/>
      <c r="F8" s="5"/>
    </row>
    <row r="9" spans="1:8" ht="38.25" x14ac:dyDescent="0.25">
      <c r="A9" s="17" t="s">
        <v>5</v>
      </c>
      <c r="B9" s="16" t="s">
        <v>6</v>
      </c>
      <c r="C9" s="16" t="s">
        <v>3</v>
      </c>
      <c r="D9" s="17" t="s">
        <v>36</v>
      </c>
      <c r="E9" s="17" t="s">
        <v>148</v>
      </c>
      <c r="F9" s="17" t="s">
        <v>147</v>
      </c>
    </row>
    <row r="10" spans="1:8" x14ac:dyDescent="0.25">
      <c r="A10" s="35"/>
      <c r="B10" s="36"/>
      <c r="C10" s="34" t="s">
        <v>0</v>
      </c>
      <c r="D10" s="63">
        <f>SUM(D11+D18)</f>
        <v>6248041</v>
      </c>
      <c r="E10" s="63">
        <f>SUM(E11+E18)</f>
        <v>524809.18000000005</v>
      </c>
      <c r="F10" s="63">
        <f>SUM(D10:E10)</f>
        <v>6772850.1799999997</v>
      </c>
    </row>
    <row r="11" spans="1:8" ht="15.75" customHeight="1" x14ac:dyDescent="0.25">
      <c r="A11" s="8">
        <v>6</v>
      </c>
      <c r="B11" s="8"/>
      <c r="C11" s="8" t="s">
        <v>7</v>
      </c>
      <c r="D11" s="62">
        <f>SUM(D12:D17)</f>
        <v>6248041</v>
      </c>
      <c r="E11" s="62">
        <f>SUM(E12:E17)</f>
        <v>524809.18000000005</v>
      </c>
      <c r="F11" s="62">
        <f t="shared" ref="F11:F19" si="0">SUM(D11:E11)</f>
        <v>6772850.1799999997</v>
      </c>
    </row>
    <row r="12" spans="1:8" ht="38.25" x14ac:dyDescent="0.25">
      <c r="A12" s="8"/>
      <c r="B12" s="12">
        <v>63</v>
      </c>
      <c r="C12" s="12" t="s">
        <v>32</v>
      </c>
      <c r="D12" s="62">
        <v>0</v>
      </c>
      <c r="E12" s="62">
        <v>0</v>
      </c>
      <c r="F12" s="62">
        <f t="shared" si="0"/>
        <v>0</v>
      </c>
    </row>
    <row r="13" spans="1:8" x14ac:dyDescent="0.25">
      <c r="A13" s="9"/>
      <c r="B13" s="12">
        <v>64</v>
      </c>
      <c r="C13" s="12" t="s">
        <v>71</v>
      </c>
      <c r="D13" s="62">
        <v>200</v>
      </c>
      <c r="E13" s="62"/>
      <c r="F13" s="62">
        <f t="shared" si="0"/>
        <v>200</v>
      </c>
    </row>
    <row r="14" spans="1:8" ht="51" x14ac:dyDescent="0.25">
      <c r="A14" s="9"/>
      <c r="B14" s="12">
        <v>65</v>
      </c>
      <c r="C14" s="12" t="s">
        <v>72</v>
      </c>
      <c r="D14" s="62">
        <v>717655</v>
      </c>
      <c r="E14" s="62"/>
      <c r="F14" s="62">
        <f t="shared" si="0"/>
        <v>717655</v>
      </c>
    </row>
    <row r="15" spans="1:8" ht="38.25" x14ac:dyDescent="0.25">
      <c r="A15" s="9"/>
      <c r="B15" s="12">
        <v>66</v>
      </c>
      <c r="C15" s="12" t="s">
        <v>73</v>
      </c>
      <c r="D15" s="62">
        <v>2319099</v>
      </c>
      <c r="E15" s="62"/>
      <c r="F15" s="62">
        <f t="shared" si="0"/>
        <v>2319099</v>
      </c>
    </row>
    <row r="16" spans="1:8" ht="38.25" x14ac:dyDescent="0.25">
      <c r="A16" s="9"/>
      <c r="B16" s="9">
        <v>67</v>
      </c>
      <c r="C16" s="12" t="s">
        <v>33</v>
      </c>
      <c r="D16" s="62">
        <v>3211087</v>
      </c>
      <c r="E16" s="62">
        <v>524809.18000000005</v>
      </c>
      <c r="F16" s="62">
        <f t="shared" si="0"/>
        <v>3735896.18</v>
      </c>
    </row>
    <row r="17" spans="1:6" ht="25.5" x14ac:dyDescent="0.25">
      <c r="A17" s="9"/>
      <c r="B17" s="9">
        <v>68</v>
      </c>
      <c r="C17" s="12" t="s">
        <v>74</v>
      </c>
      <c r="D17" s="62">
        <v>0</v>
      </c>
      <c r="E17" s="62">
        <v>0</v>
      </c>
      <c r="F17" s="62">
        <f t="shared" si="0"/>
        <v>0</v>
      </c>
    </row>
    <row r="18" spans="1:6" ht="25.5" x14ac:dyDescent="0.25">
      <c r="A18" s="11">
        <v>7</v>
      </c>
      <c r="B18" s="11"/>
      <c r="C18" s="21" t="s">
        <v>8</v>
      </c>
      <c r="D18" s="62">
        <f>SUM(D19)</f>
        <v>0</v>
      </c>
      <c r="E18" s="62">
        <f>SUM(E19)</f>
        <v>0</v>
      </c>
      <c r="F18" s="62">
        <f t="shared" si="0"/>
        <v>0</v>
      </c>
    </row>
    <row r="19" spans="1:6" ht="38.25" x14ac:dyDescent="0.25">
      <c r="A19" s="12"/>
      <c r="B19" s="12">
        <v>72</v>
      </c>
      <c r="C19" s="22" t="s">
        <v>31</v>
      </c>
      <c r="D19" s="62">
        <v>0</v>
      </c>
      <c r="E19" s="62">
        <v>0</v>
      </c>
      <c r="F19" s="62">
        <f t="shared" si="0"/>
        <v>0</v>
      </c>
    </row>
    <row r="22" spans="1:6" ht="15.75" x14ac:dyDescent="0.25">
      <c r="A22" s="78" t="s">
        <v>47</v>
      </c>
      <c r="B22" s="96"/>
      <c r="C22" s="96"/>
      <c r="D22" s="96"/>
      <c r="E22" s="96"/>
      <c r="F22" s="96"/>
    </row>
    <row r="23" spans="1:6" ht="18" x14ac:dyDescent="0.25">
      <c r="A23" s="4"/>
      <c r="B23" s="4"/>
      <c r="C23" s="4"/>
      <c r="D23" s="4"/>
      <c r="E23" s="5"/>
      <c r="F23" s="5"/>
    </row>
    <row r="24" spans="1:6" ht="38.25" x14ac:dyDescent="0.25">
      <c r="A24" s="17" t="s">
        <v>5</v>
      </c>
      <c r="B24" s="16" t="s">
        <v>6</v>
      </c>
      <c r="C24" s="16" t="s">
        <v>9</v>
      </c>
      <c r="D24" s="17" t="s">
        <v>36</v>
      </c>
      <c r="E24" s="17" t="s">
        <v>148</v>
      </c>
      <c r="F24" s="17" t="s">
        <v>147</v>
      </c>
    </row>
    <row r="25" spans="1:6" x14ac:dyDescent="0.25">
      <c r="A25" s="35"/>
      <c r="B25" s="36"/>
      <c r="C25" s="34" t="s">
        <v>1</v>
      </c>
      <c r="D25" s="63">
        <f>SUM(D26+D30)</f>
        <v>5467785</v>
      </c>
      <c r="E25" s="63">
        <f>SUM(E26+E30)</f>
        <v>524809.18000000005</v>
      </c>
      <c r="F25" s="63">
        <f>SUM(D25:E25)</f>
        <v>5992594.1799999997</v>
      </c>
    </row>
    <row r="26" spans="1:6" ht="15.75" customHeight="1" x14ac:dyDescent="0.25">
      <c r="A26" s="8">
        <v>3</v>
      </c>
      <c r="B26" s="8"/>
      <c r="C26" s="8" t="s">
        <v>10</v>
      </c>
      <c r="D26" s="62">
        <f>SUM(D27:D29)</f>
        <v>5340144</v>
      </c>
      <c r="E26" s="62">
        <f>SUM(E27:E29)</f>
        <v>104093.04</v>
      </c>
      <c r="F26" s="62">
        <f t="shared" ref="F26:F33" si="1">SUM(D26:E26)</f>
        <v>5444237.04</v>
      </c>
    </row>
    <row r="27" spans="1:6" ht="15.75" customHeight="1" x14ac:dyDescent="0.25">
      <c r="A27" s="8"/>
      <c r="B27" s="12">
        <v>31</v>
      </c>
      <c r="C27" s="12" t="s">
        <v>11</v>
      </c>
      <c r="D27" s="62">
        <v>3098230</v>
      </c>
      <c r="E27" s="62">
        <v>0</v>
      </c>
      <c r="F27" s="62">
        <f t="shared" si="1"/>
        <v>3098230</v>
      </c>
    </row>
    <row r="28" spans="1:6" x14ac:dyDescent="0.25">
      <c r="A28" s="9"/>
      <c r="B28" s="9">
        <v>32</v>
      </c>
      <c r="C28" s="9" t="s">
        <v>27</v>
      </c>
      <c r="D28" s="62">
        <v>2180667</v>
      </c>
      <c r="E28" s="62">
        <v>104093.04</v>
      </c>
      <c r="F28" s="62">
        <f t="shared" si="1"/>
        <v>2284760.04</v>
      </c>
    </row>
    <row r="29" spans="1:6" x14ac:dyDescent="0.25">
      <c r="A29" s="9"/>
      <c r="B29" s="9">
        <v>34</v>
      </c>
      <c r="C29" s="9" t="s">
        <v>75</v>
      </c>
      <c r="D29" s="62">
        <v>61247</v>
      </c>
      <c r="E29" s="62">
        <v>0</v>
      </c>
      <c r="F29" s="62">
        <f t="shared" si="1"/>
        <v>61247</v>
      </c>
    </row>
    <row r="30" spans="1:6" ht="25.5" x14ac:dyDescent="0.25">
      <c r="A30" s="11">
        <v>4</v>
      </c>
      <c r="B30" s="11"/>
      <c r="C30" s="21" t="s">
        <v>12</v>
      </c>
      <c r="D30" s="62">
        <f>SUM(D31:D33)</f>
        <v>127641</v>
      </c>
      <c r="E30" s="62">
        <f>SUM(E31:E33)</f>
        <v>420716.14</v>
      </c>
      <c r="F30" s="62">
        <f t="shared" si="1"/>
        <v>548357.14</v>
      </c>
    </row>
    <row r="31" spans="1:6" ht="38.25" x14ac:dyDescent="0.25">
      <c r="A31" s="12"/>
      <c r="B31" s="12">
        <v>41</v>
      </c>
      <c r="C31" s="22" t="s">
        <v>13</v>
      </c>
      <c r="D31" s="62">
        <v>3000</v>
      </c>
      <c r="E31" s="62">
        <v>0</v>
      </c>
      <c r="F31" s="62">
        <f t="shared" si="1"/>
        <v>3000</v>
      </c>
    </row>
    <row r="32" spans="1:6" ht="38.25" x14ac:dyDescent="0.25">
      <c r="A32" s="12"/>
      <c r="B32" s="12">
        <v>42</v>
      </c>
      <c r="C32" s="22" t="s">
        <v>34</v>
      </c>
      <c r="D32" s="62">
        <v>71692</v>
      </c>
      <c r="E32" s="62">
        <v>10074.39</v>
      </c>
      <c r="F32" s="62">
        <f t="shared" si="1"/>
        <v>81766.39</v>
      </c>
    </row>
    <row r="33" spans="1:6" ht="25.5" x14ac:dyDescent="0.25">
      <c r="A33" s="12"/>
      <c r="B33" s="12">
        <v>45</v>
      </c>
      <c r="C33" s="22" t="s">
        <v>76</v>
      </c>
      <c r="D33" s="62">
        <v>52949</v>
      </c>
      <c r="E33" s="62">
        <v>410641.75</v>
      </c>
      <c r="F33" s="62">
        <f t="shared" si="1"/>
        <v>463590.75</v>
      </c>
    </row>
  </sheetData>
  <mergeCells count="5">
    <mergeCell ref="A22:F22"/>
    <mergeCell ref="A3:F3"/>
    <mergeCell ref="A5:F5"/>
    <mergeCell ref="A7:F7"/>
    <mergeCell ref="A1:H1"/>
  </mergeCells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FB50"/>
  <sheetViews>
    <sheetView zoomScaleNormal="100" workbookViewId="0">
      <selection sqref="A1:H1"/>
    </sheetView>
  </sheetViews>
  <sheetFormatPr defaultRowHeight="15" x14ac:dyDescent="0.25"/>
  <cols>
    <col min="1" max="4" width="25.28515625" customWidth="1"/>
  </cols>
  <sheetData>
    <row r="1" spans="1:8 16382:16382" ht="42" customHeight="1" x14ac:dyDescent="0.25">
      <c r="A1" s="78" t="s">
        <v>153</v>
      </c>
      <c r="B1" s="78"/>
      <c r="C1" s="78"/>
      <c r="D1" s="78"/>
      <c r="E1" s="78"/>
      <c r="F1" s="78"/>
      <c r="G1" s="78"/>
      <c r="H1" s="78"/>
    </row>
    <row r="2" spans="1:8 16382:16382" ht="18" customHeight="1" x14ac:dyDescent="0.25">
      <c r="A2" s="4"/>
      <c r="B2" s="4"/>
      <c r="C2" s="4"/>
      <c r="D2" s="4"/>
    </row>
    <row r="3" spans="1:8 16382:16382" ht="15.75" customHeight="1" x14ac:dyDescent="0.25">
      <c r="A3" s="78" t="s">
        <v>24</v>
      </c>
      <c r="B3" s="78"/>
      <c r="C3" s="78"/>
      <c r="D3" s="78"/>
    </row>
    <row r="4" spans="1:8 16382:16382" ht="18" x14ac:dyDescent="0.25">
      <c r="B4" s="4"/>
      <c r="C4" s="5"/>
      <c r="D4" s="5"/>
    </row>
    <row r="5" spans="1:8 16382:16382" ht="18" customHeight="1" x14ac:dyDescent="0.25">
      <c r="A5" s="78" t="s">
        <v>4</v>
      </c>
      <c r="B5" s="78"/>
      <c r="C5" s="78"/>
      <c r="D5" s="78"/>
    </row>
    <row r="6" spans="1:8 16382:16382" ht="18" x14ac:dyDescent="0.25">
      <c r="A6" s="4"/>
      <c r="B6" s="4"/>
      <c r="C6" s="5"/>
      <c r="D6" s="5"/>
    </row>
    <row r="7" spans="1:8 16382:16382" ht="15.75" customHeight="1" x14ac:dyDescent="0.25">
      <c r="A7" s="78" t="s">
        <v>48</v>
      </c>
      <c r="B7" s="78"/>
      <c r="C7" s="78"/>
      <c r="D7" s="78"/>
    </row>
    <row r="8" spans="1:8 16382:16382" ht="18" x14ac:dyDescent="0.25">
      <c r="A8" s="4"/>
      <c r="B8" s="4"/>
      <c r="C8" s="5"/>
      <c r="D8" s="5"/>
    </row>
    <row r="9" spans="1:8 16382:16382" ht="38.25" x14ac:dyDescent="0.25">
      <c r="A9" s="17" t="s">
        <v>50</v>
      </c>
      <c r="B9" s="17" t="s">
        <v>36</v>
      </c>
      <c r="C9" s="17" t="s">
        <v>148</v>
      </c>
      <c r="D9" s="17" t="s">
        <v>147</v>
      </c>
    </row>
    <row r="10" spans="1:8 16382:16382" x14ac:dyDescent="0.25">
      <c r="A10" s="37" t="s">
        <v>0</v>
      </c>
      <c r="B10" s="63">
        <f>SUM(B11+B13+B15+B19+B23)</f>
        <v>6248041</v>
      </c>
      <c r="C10" s="63">
        <f>SUM(C11+C13+C15+C19+C23)</f>
        <v>524809.18000000005</v>
      </c>
      <c r="D10" s="63">
        <f>SUM(B10:C10)</f>
        <v>6772850.1799999997</v>
      </c>
    </row>
    <row r="11" spans="1:8 16382:16382" x14ac:dyDescent="0.25">
      <c r="A11" s="21" t="s">
        <v>53</v>
      </c>
      <c r="B11" s="64">
        <f>SUM(B12)</f>
        <v>35835</v>
      </c>
      <c r="C11" s="64">
        <f>SUM(C12)</f>
        <v>524809.18000000005</v>
      </c>
      <c r="D11" s="64">
        <f t="shared" ref="D11:D26" si="0">SUM(B11:C11)</f>
        <v>560644.18000000005</v>
      </c>
    </row>
    <row r="12" spans="1:8 16382:16382" x14ac:dyDescent="0.25">
      <c r="A12" s="10" t="s">
        <v>54</v>
      </c>
      <c r="B12" s="62">
        <v>35835</v>
      </c>
      <c r="C12" s="62">
        <v>524809.18000000005</v>
      </c>
      <c r="D12" s="62">
        <f t="shared" si="0"/>
        <v>560644.18000000005</v>
      </c>
    </row>
    <row r="13" spans="1:8 16382:16382" x14ac:dyDescent="0.25">
      <c r="A13" s="21" t="s">
        <v>55</v>
      </c>
      <c r="B13" s="64">
        <f>SUM(B14)</f>
        <v>2319099</v>
      </c>
      <c r="C13" s="64">
        <f>SUM(C14)</f>
        <v>0</v>
      </c>
      <c r="D13" s="64">
        <f t="shared" si="0"/>
        <v>2319099</v>
      </c>
    </row>
    <row r="14" spans="1:8 16382:16382" ht="25.5" x14ac:dyDescent="0.25">
      <c r="A14" s="14" t="s">
        <v>82</v>
      </c>
      <c r="B14" s="62">
        <v>2319099</v>
      </c>
      <c r="C14" s="62">
        <v>0</v>
      </c>
      <c r="D14" s="62">
        <f t="shared" si="0"/>
        <v>2319099</v>
      </c>
    </row>
    <row r="15" spans="1:8 16382:16382" ht="25.5" x14ac:dyDescent="0.25">
      <c r="A15" s="8" t="s">
        <v>52</v>
      </c>
      <c r="B15" s="64">
        <f>SUM(B16:B18)</f>
        <v>3890452</v>
      </c>
      <c r="C15" s="64">
        <f>SUM(C16:C18)</f>
        <v>0</v>
      </c>
      <c r="D15" s="64">
        <f t="shared" si="0"/>
        <v>3890452</v>
      </c>
      <c r="XFB15" s="55"/>
    </row>
    <row r="16" spans="1:8 16382:16382" ht="25.5" x14ac:dyDescent="0.25">
      <c r="A16" s="14" t="s">
        <v>81</v>
      </c>
      <c r="B16" s="62">
        <v>573798</v>
      </c>
      <c r="C16" s="62">
        <v>0</v>
      </c>
      <c r="D16" s="62">
        <f t="shared" si="0"/>
        <v>573798</v>
      </c>
    </row>
    <row r="17" spans="1:4" ht="25.5" x14ac:dyDescent="0.25">
      <c r="A17" s="14" t="s">
        <v>77</v>
      </c>
      <c r="B17" s="62">
        <v>125200</v>
      </c>
      <c r="C17" s="62">
        <v>0</v>
      </c>
      <c r="D17" s="62">
        <f t="shared" si="0"/>
        <v>125200</v>
      </c>
    </row>
    <row r="18" spans="1:4" ht="25.5" x14ac:dyDescent="0.25">
      <c r="A18" s="14" t="s">
        <v>78</v>
      </c>
      <c r="B18" s="62">
        <v>3191454</v>
      </c>
      <c r="C18" s="62">
        <v>0</v>
      </c>
      <c r="D18" s="62">
        <f t="shared" si="0"/>
        <v>3191454</v>
      </c>
    </row>
    <row r="19" spans="1:4" x14ac:dyDescent="0.25">
      <c r="A19" s="37" t="s">
        <v>51</v>
      </c>
      <c r="B19" s="64">
        <f>SUM(B20)</f>
        <v>0</v>
      </c>
      <c r="C19" s="64">
        <f>SUM(C20)</f>
        <v>0</v>
      </c>
      <c r="D19" s="64">
        <f t="shared" si="0"/>
        <v>0</v>
      </c>
    </row>
    <row r="20" spans="1:4" x14ac:dyDescent="0.25">
      <c r="A20" s="10" t="s">
        <v>84</v>
      </c>
      <c r="B20" s="62">
        <v>0</v>
      </c>
      <c r="C20" s="62">
        <v>0</v>
      </c>
      <c r="D20" s="62">
        <f t="shared" si="0"/>
        <v>0</v>
      </c>
    </row>
    <row r="21" spans="1:4" ht="25.5" x14ac:dyDescent="0.25">
      <c r="A21" s="14" t="s">
        <v>85</v>
      </c>
      <c r="B21" s="62">
        <v>0</v>
      </c>
      <c r="C21" s="62">
        <v>0</v>
      </c>
      <c r="D21" s="62">
        <f t="shared" si="0"/>
        <v>0</v>
      </c>
    </row>
    <row r="22" spans="1:4" ht="25.5" x14ac:dyDescent="0.25">
      <c r="A22" s="14" t="s">
        <v>88</v>
      </c>
      <c r="B22" s="62"/>
      <c r="C22" s="62"/>
      <c r="D22" s="62">
        <f t="shared" si="0"/>
        <v>0</v>
      </c>
    </row>
    <row r="23" spans="1:4" ht="38.25" x14ac:dyDescent="0.25">
      <c r="A23" s="37" t="s">
        <v>79</v>
      </c>
      <c r="B23" s="64">
        <f>SUM(B24)</f>
        <v>2655</v>
      </c>
      <c r="C23" s="64">
        <f>SUM(C24)</f>
        <v>0</v>
      </c>
      <c r="D23" s="64">
        <f t="shared" si="0"/>
        <v>2655</v>
      </c>
    </row>
    <row r="24" spans="1:4" ht="51" x14ac:dyDescent="0.25">
      <c r="A24" s="33" t="s">
        <v>80</v>
      </c>
      <c r="B24" s="62">
        <v>2655</v>
      </c>
      <c r="C24" s="62">
        <v>0</v>
      </c>
      <c r="D24" s="62">
        <f t="shared" si="0"/>
        <v>2655</v>
      </c>
    </row>
    <row r="25" spans="1:4" x14ac:dyDescent="0.25">
      <c r="A25" s="37" t="s">
        <v>86</v>
      </c>
      <c r="B25" s="64">
        <f>SUM(B26)</f>
        <v>0</v>
      </c>
      <c r="C25" s="64">
        <f>SUM(C26)</f>
        <v>0</v>
      </c>
      <c r="D25" s="64">
        <f t="shared" si="0"/>
        <v>0</v>
      </c>
    </row>
    <row r="26" spans="1:4" ht="25.5" x14ac:dyDescent="0.25">
      <c r="A26" s="33" t="s">
        <v>87</v>
      </c>
      <c r="B26" s="62">
        <v>0</v>
      </c>
      <c r="C26" s="62">
        <v>0</v>
      </c>
      <c r="D26" s="62">
        <f t="shared" si="0"/>
        <v>0</v>
      </c>
    </row>
    <row r="27" spans="1:4" x14ac:dyDescent="0.25">
      <c r="A27" s="56"/>
      <c r="B27" s="57"/>
      <c r="C27" s="57"/>
      <c r="D27" s="57"/>
    </row>
    <row r="29" spans="1:4" ht="15.75" customHeight="1" x14ac:dyDescent="0.25">
      <c r="A29" s="78" t="s">
        <v>49</v>
      </c>
      <c r="B29" s="78"/>
      <c r="C29" s="78"/>
      <c r="D29" s="78"/>
    </row>
    <row r="30" spans="1:4" ht="18" x14ac:dyDescent="0.25">
      <c r="A30" s="4"/>
      <c r="B30" s="4"/>
      <c r="C30" s="5"/>
      <c r="D30" s="5"/>
    </row>
    <row r="31" spans="1:4" ht="38.25" x14ac:dyDescent="0.25">
      <c r="A31" s="17" t="s">
        <v>50</v>
      </c>
      <c r="B31" s="17" t="s">
        <v>36</v>
      </c>
      <c r="C31" s="17" t="s">
        <v>148</v>
      </c>
      <c r="D31" s="17" t="s">
        <v>147</v>
      </c>
    </row>
    <row r="32" spans="1:4" x14ac:dyDescent="0.25">
      <c r="A32" s="37" t="s">
        <v>1</v>
      </c>
      <c r="B32" s="63">
        <f>SUM(B33+B35+B38+B43+B47)</f>
        <v>6248041</v>
      </c>
      <c r="C32" s="63">
        <f>SUM(C33+C35+C38+C43+C47)</f>
        <v>524809.18000000005</v>
      </c>
      <c r="D32" s="63">
        <f>SUM(B32:C32)</f>
        <v>6772850.1799999997</v>
      </c>
    </row>
    <row r="33" spans="1:4" ht="15.75" customHeight="1" x14ac:dyDescent="0.25">
      <c r="A33" s="21" t="s">
        <v>53</v>
      </c>
      <c r="B33" s="64">
        <f>SUM(B34)</f>
        <v>35835</v>
      </c>
      <c r="C33" s="64">
        <f>SUM(C34)</f>
        <v>524809.18000000005</v>
      </c>
      <c r="D33" s="64">
        <f t="shared" ref="D33:D48" si="1">SUM(B33:C33)</f>
        <v>560644.18000000005</v>
      </c>
    </row>
    <row r="34" spans="1:4" x14ac:dyDescent="0.25">
      <c r="A34" s="10" t="s">
        <v>54</v>
      </c>
      <c r="B34" s="62">
        <v>35835</v>
      </c>
      <c r="C34" s="62">
        <v>524809.18000000005</v>
      </c>
      <c r="D34" s="62">
        <f t="shared" si="1"/>
        <v>560644.18000000005</v>
      </c>
    </row>
    <row r="35" spans="1:4" x14ac:dyDescent="0.25">
      <c r="A35" s="21" t="s">
        <v>55</v>
      </c>
      <c r="B35" s="64">
        <f>SUM(B36:B37)</f>
        <v>2319099</v>
      </c>
      <c r="C35" s="64">
        <f>SUM(C36:C37)</f>
        <v>0</v>
      </c>
      <c r="D35" s="64">
        <f t="shared" si="1"/>
        <v>2319099</v>
      </c>
    </row>
    <row r="36" spans="1:4" ht="25.5" x14ac:dyDescent="0.25">
      <c r="A36" s="14" t="s">
        <v>82</v>
      </c>
      <c r="B36" s="62">
        <v>1876683</v>
      </c>
      <c r="C36" s="62">
        <v>0</v>
      </c>
      <c r="D36" s="62">
        <f t="shared" si="1"/>
        <v>1876683</v>
      </c>
    </row>
    <row r="37" spans="1:4" ht="25.5" x14ac:dyDescent="0.25">
      <c r="A37" s="14" t="s">
        <v>83</v>
      </c>
      <c r="B37" s="62">
        <v>442416</v>
      </c>
      <c r="C37" s="62">
        <v>0</v>
      </c>
      <c r="D37" s="62">
        <f t="shared" si="1"/>
        <v>442416</v>
      </c>
    </row>
    <row r="38" spans="1:4" ht="25.5" x14ac:dyDescent="0.25">
      <c r="A38" s="8" t="s">
        <v>52</v>
      </c>
      <c r="B38" s="64">
        <f>SUM(B39:B41)</f>
        <v>3890452</v>
      </c>
      <c r="C38" s="64">
        <f>SUM(C39:C41)</f>
        <v>0</v>
      </c>
      <c r="D38" s="64">
        <f t="shared" si="1"/>
        <v>3890452</v>
      </c>
    </row>
    <row r="39" spans="1:4" ht="25.5" x14ac:dyDescent="0.25">
      <c r="A39" s="14" t="s">
        <v>81</v>
      </c>
      <c r="B39" s="62">
        <v>573798</v>
      </c>
      <c r="C39" s="62">
        <v>0</v>
      </c>
      <c r="D39" s="62">
        <f t="shared" si="1"/>
        <v>573798</v>
      </c>
    </row>
    <row r="40" spans="1:4" ht="25.5" x14ac:dyDescent="0.25">
      <c r="A40" s="14" t="s">
        <v>77</v>
      </c>
      <c r="B40" s="62">
        <v>125200</v>
      </c>
      <c r="C40" s="62">
        <v>0</v>
      </c>
      <c r="D40" s="62">
        <f t="shared" si="1"/>
        <v>125200</v>
      </c>
    </row>
    <row r="41" spans="1:4" ht="25.5" x14ac:dyDescent="0.25">
      <c r="A41" s="14" t="s">
        <v>78</v>
      </c>
      <c r="B41" s="62">
        <v>3191454</v>
      </c>
      <c r="C41" s="62">
        <v>0</v>
      </c>
      <c r="D41" s="62">
        <f t="shared" si="1"/>
        <v>3191454</v>
      </c>
    </row>
    <row r="42" spans="1:4" ht="38.25" x14ac:dyDescent="0.25">
      <c r="A42" s="14" t="s">
        <v>89</v>
      </c>
      <c r="B42" s="62"/>
      <c r="C42" s="62"/>
      <c r="D42" s="62">
        <f t="shared" si="1"/>
        <v>0</v>
      </c>
    </row>
    <row r="43" spans="1:4" x14ac:dyDescent="0.25">
      <c r="A43" s="37" t="s">
        <v>51</v>
      </c>
      <c r="B43" s="64">
        <f>SUM(B45)</f>
        <v>0</v>
      </c>
      <c r="C43" s="64">
        <f>SUM(C45)</f>
        <v>0</v>
      </c>
      <c r="D43" s="64">
        <f t="shared" si="1"/>
        <v>0</v>
      </c>
    </row>
    <row r="44" spans="1:4" x14ac:dyDescent="0.25">
      <c r="A44" s="10" t="s">
        <v>84</v>
      </c>
      <c r="B44" s="64"/>
      <c r="C44" s="64"/>
      <c r="D44" s="64">
        <f t="shared" si="1"/>
        <v>0</v>
      </c>
    </row>
    <row r="45" spans="1:4" ht="25.5" x14ac:dyDescent="0.25">
      <c r="A45" s="14" t="s">
        <v>85</v>
      </c>
      <c r="B45" s="62">
        <v>0</v>
      </c>
      <c r="C45" s="62">
        <v>0</v>
      </c>
      <c r="D45" s="62">
        <f t="shared" si="1"/>
        <v>0</v>
      </c>
    </row>
    <row r="46" spans="1:4" ht="25.5" x14ac:dyDescent="0.25">
      <c r="A46" s="14" t="s">
        <v>88</v>
      </c>
      <c r="B46" s="62"/>
      <c r="C46" s="62"/>
      <c r="D46" s="62">
        <f t="shared" si="1"/>
        <v>0</v>
      </c>
    </row>
    <row r="47" spans="1:4" ht="38.25" x14ac:dyDescent="0.25">
      <c r="A47" s="37" t="s">
        <v>79</v>
      </c>
      <c r="B47" s="64">
        <f>SUM(B48)</f>
        <v>2655</v>
      </c>
      <c r="C47" s="64">
        <f>SUM(C48)</f>
        <v>0</v>
      </c>
      <c r="D47" s="64">
        <f t="shared" si="1"/>
        <v>2655</v>
      </c>
    </row>
    <row r="48" spans="1:4" ht="51" x14ac:dyDescent="0.25">
      <c r="A48" s="33" t="s">
        <v>80</v>
      </c>
      <c r="B48" s="62">
        <v>2655</v>
      </c>
      <c r="C48" s="62">
        <v>0</v>
      </c>
      <c r="D48" s="62">
        <f t="shared" si="1"/>
        <v>2655</v>
      </c>
    </row>
    <row r="49" spans="1:4" x14ac:dyDescent="0.25">
      <c r="A49" s="37" t="s">
        <v>86</v>
      </c>
      <c r="B49" s="64"/>
      <c r="C49" s="64"/>
      <c r="D49" s="64"/>
    </row>
    <row r="50" spans="1:4" ht="25.5" x14ac:dyDescent="0.25">
      <c r="A50" s="33" t="s">
        <v>87</v>
      </c>
      <c r="B50" s="62"/>
      <c r="C50" s="62"/>
      <c r="D50" s="62"/>
    </row>
  </sheetData>
  <mergeCells count="5">
    <mergeCell ref="A3:D3"/>
    <mergeCell ref="A5:D5"/>
    <mergeCell ref="A7:D7"/>
    <mergeCell ref="A29:D29"/>
    <mergeCell ref="A1:H1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3"/>
  <sheetViews>
    <sheetView zoomScaleNormal="100" workbookViewId="0">
      <selection sqref="A1:H1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8" ht="42" customHeight="1" x14ac:dyDescent="0.25">
      <c r="A1" s="78" t="s">
        <v>153</v>
      </c>
      <c r="B1" s="78"/>
      <c r="C1" s="78"/>
      <c r="D1" s="78"/>
      <c r="E1" s="78"/>
      <c r="F1" s="78"/>
      <c r="G1" s="78"/>
      <c r="H1" s="78"/>
    </row>
    <row r="2" spans="1:8" ht="18" customHeight="1" x14ac:dyDescent="0.25">
      <c r="A2" s="4"/>
      <c r="B2" s="4"/>
      <c r="C2" s="4"/>
      <c r="D2" s="4"/>
    </row>
    <row r="3" spans="1:8" ht="15.75" x14ac:dyDescent="0.25">
      <c r="A3" s="78" t="s">
        <v>24</v>
      </c>
      <c r="B3" s="78"/>
      <c r="C3" s="91"/>
      <c r="D3" s="91"/>
    </row>
    <row r="4" spans="1:8" ht="18" x14ac:dyDescent="0.25">
      <c r="A4" s="4"/>
      <c r="B4" s="4"/>
      <c r="C4" s="5"/>
      <c r="D4" s="5"/>
    </row>
    <row r="5" spans="1:8" ht="18" customHeight="1" x14ac:dyDescent="0.25">
      <c r="A5" s="78" t="s">
        <v>4</v>
      </c>
      <c r="B5" s="79"/>
      <c r="C5" s="79"/>
      <c r="D5" s="79"/>
    </row>
    <row r="6" spans="1:8" ht="18" x14ac:dyDescent="0.25">
      <c r="A6" s="4"/>
      <c r="B6" s="4"/>
      <c r="C6" s="5"/>
      <c r="D6" s="5"/>
    </row>
    <row r="7" spans="1:8" ht="15.75" x14ac:dyDescent="0.25">
      <c r="A7" s="78" t="s">
        <v>14</v>
      </c>
      <c r="B7" s="96"/>
      <c r="C7" s="96"/>
      <c r="D7" s="96"/>
    </row>
    <row r="8" spans="1:8" ht="18" x14ac:dyDescent="0.25">
      <c r="A8" s="4"/>
      <c r="B8" s="4"/>
      <c r="C8" s="5"/>
      <c r="D8" s="5"/>
    </row>
    <row r="9" spans="1:8" ht="38.25" x14ac:dyDescent="0.25">
      <c r="A9" s="17" t="s">
        <v>50</v>
      </c>
      <c r="B9" s="17" t="s">
        <v>36</v>
      </c>
      <c r="C9" s="17" t="s">
        <v>148</v>
      </c>
      <c r="D9" s="17" t="s">
        <v>147</v>
      </c>
    </row>
    <row r="10" spans="1:8" ht="15.75" customHeight="1" x14ac:dyDescent="0.25">
      <c r="A10" s="8" t="s">
        <v>15</v>
      </c>
      <c r="B10" s="65">
        <f>SUM(B17)</f>
        <v>6248041</v>
      </c>
      <c r="C10" s="65">
        <f>SUM(C11)</f>
        <v>524809.18000000005</v>
      </c>
      <c r="D10" s="65">
        <f>SUM(B10:C10)</f>
        <v>6772850.1799999997</v>
      </c>
    </row>
    <row r="11" spans="1:8" ht="15.75" customHeight="1" x14ac:dyDescent="0.25">
      <c r="A11" s="8" t="s">
        <v>16</v>
      </c>
      <c r="B11" s="66">
        <v>0</v>
      </c>
      <c r="C11" s="66">
        <f>SUM(C12)</f>
        <v>524809.18000000005</v>
      </c>
      <c r="D11" s="66">
        <f>SUM(B11:C11)</f>
        <v>524809.18000000005</v>
      </c>
    </row>
    <row r="12" spans="1:8" ht="25.5" x14ac:dyDescent="0.25">
      <c r="A12" s="14" t="s">
        <v>17</v>
      </c>
      <c r="B12" s="66">
        <v>0</v>
      </c>
      <c r="C12" s="66">
        <f>SUM(C13)</f>
        <v>524809.18000000005</v>
      </c>
      <c r="D12" s="66">
        <f t="shared" ref="D12:D13" si="0">SUM(B12:C12)</f>
        <v>524809.18000000005</v>
      </c>
    </row>
    <row r="13" spans="1:8" x14ac:dyDescent="0.25">
      <c r="A13" s="59" t="s">
        <v>152</v>
      </c>
      <c r="B13" s="66">
        <v>0</v>
      </c>
      <c r="C13" s="66">
        <v>524809.18000000005</v>
      </c>
      <c r="D13" s="66">
        <f t="shared" si="0"/>
        <v>524809.18000000005</v>
      </c>
    </row>
    <row r="14" spans="1:8" x14ac:dyDescent="0.25">
      <c r="A14" s="13" t="s">
        <v>18</v>
      </c>
      <c r="B14" s="66"/>
      <c r="C14" s="66"/>
      <c r="D14" s="66"/>
    </row>
    <row r="15" spans="1:8" x14ac:dyDescent="0.25">
      <c r="A15" s="8" t="s">
        <v>19</v>
      </c>
      <c r="B15" s="66"/>
      <c r="C15" s="66"/>
      <c r="D15" s="66"/>
    </row>
    <row r="16" spans="1:8" ht="25.5" x14ac:dyDescent="0.25">
      <c r="A16" s="15" t="s">
        <v>20</v>
      </c>
      <c r="B16" s="66"/>
      <c r="C16" s="66"/>
      <c r="D16" s="66"/>
    </row>
    <row r="17" spans="1:4" x14ac:dyDescent="0.25">
      <c r="A17" s="8" t="s">
        <v>90</v>
      </c>
      <c r="B17" s="65">
        <f>SUM(B18+B20+B22)</f>
        <v>6248041</v>
      </c>
      <c r="C17" s="65">
        <f>SUM(C18+C20+C22)</f>
        <v>0</v>
      </c>
      <c r="D17" s="65">
        <f t="shared" ref="D17:D23" si="1">SUM(B17:C17)</f>
        <v>6248041</v>
      </c>
    </row>
    <row r="18" spans="1:4" x14ac:dyDescent="0.25">
      <c r="A18" s="14" t="s">
        <v>91</v>
      </c>
      <c r="B18" s="66">
        <f>SUM(B19)</f>
        <v>6221497</v>
      </c>
      <c r="C18" s="66">
        <f>SUM(C19)</f>
        <v>0</v>
      </c>
      <c r="D18" s="66">
        <f t="shared" si="1"/>
        <v>6221497</v>
      </c>
    </row>
    <row r="19" spans="1:4" x14ac:dyDescent="0.25">
      <c r="A19" s="13" t="s">
        <v>92</v>
      </c>
      <c r="B19" s="66">
        <v>6221497</v>
      </c>
      <c r="C19" s="66">
        <v>0</v>
      </c>
      <c r="D19" s="66">
        <f t="shared" si="1"/>
        <v>6221497</v>
      </c>
    </row>
    <row r="20" spans="1:4" x14ac:dyDescent="0.25">
      <c r="A20" s="14" t="s">
        <v>93</v>
      </c>
      <c r="B20" s="66">
        <f>SUM(B21)</f>
        <v>0</v>
      </c>
      <c r="C20" s="66">
        <f>SUM(C21)</f>
        <v>0</v>
      </c>
      <c r="D20" s="66">
        <f t="shared" si="1"/>
        <v>0</v>
      </c>
    </row>
    <row r="21" spans="1:4" x14ac:dyDescent="0.25">
      <c r="A21" s="13" t="s">
        <v>94</v>
      </c>
      <c r="B21" s="66">
        <v>0</v>
      </c>
      <c r="C21" s="66">
        <v>0</v>
      </c>
      <c r="D21" s="66">
        <f t="shared" si="1"/>
        <v>0</v>
      </c>
    </row>
    <row r="22" spans="1:4" ht="25.5" x14ac:dyDescent="0.25">
      <c r="A22" s="59" t="s">
        <v>144</v>
      </c>
      <c r="B22" s="66">
        <f>SUM(B23)</f>
        <v>26544</v>
      </c>
      <c r="C22" s="66">
        <f>SUM(C23)</f>
        <v>0</v>
      </c>
      <c r="D22" s="66">
        <f t="shared" si="1"/>
        <v>26544</v>
      </c>
    </row>
    <row r="23" spans="1:4" ht="25.5" x14ac:dyDescent="0.25">
      <c r="A23" s="58" t="s">
        <v>143</v>
      </c>
      <c r="B23" s="66">
        <v>26544</v>
      </c>
      <c r="C23" s="66">
        <v>0</v>
      </c>
      <c r="D23" s="66">
        <f t="shared" si="1"/>
        <v>26544</v>
      </c>
    </row>
  </sheetData>
  <mergeCells count="4">
    <mergeCell ref="A3:D3"/>
    <mergeCell ref="A5:D5"/>
    <mergeCell ref="A7:D7"/>
    <mergeCell ref="A1:H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zoomScaleNormal="100"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8" ht="42" customHeight="1" x14ac:dyDescent="0.25">
      <c r="A1" s="78" t="s">
        <v>153</v>
      </c>
      <c r="B1" s="78"/>
      <c r="C1" s="78"/>
      <c r="D1" s="78"/>
      <c r="E1" s="78"/>
      <c r="F1" s="78"/>
      <c r="G1" s="78"/>
      <c r="H1" s="78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customHeight="1" x14ac:dyDescent="0.25">
      <c r="A3" s="78" t="s">
        <v>24</v>
      </c>
      <c r="B3" s="78"/>
      <c r="C3" s="78"/>
      <c r="D3" s="78"/>
      <c r="E3" s="78"/>
      <c r="F3" s="78"/>
    </row>
    <row r="4" spans="1:8" ht="18" x14ac:dyDescent="0.25">
      <c r="A4" s="4"/>
      <c r="B4" s="4"/>
      <c r="C4" s="4"/>
      <c r="D4" s="4"/>
      <c r="E4" s="5"/>
      <c r="F4" s="5"/>
    </row>
    <row r="5" spans="1:8" ht="18" customHeight="1" x14ac:dyDescent="0.25">
      <c r="A5" s="78" t="s">
        <v>57</v>
      </c>
      <c r="B5" s="78"/>
      <c r="C5" s="78"/>
      <c r="D5" s="78"/>
      <c r="E5" s="78"/>
      <c r="F5" s="78"/>
    </row>
    <row r="6" spans="1:8" ht="18" x14ac:dyDescent="0.25">
      <c r="A6" s="4"/>
      <c r="B6" s="4"/>
      <c r="C6" s="4"/>
      <c r="D6" s="4"/>
      <c r="E6" s="5"/>
      <c r="F6" s="5"/>
    </row>
    <row r="7" spans="1:8" ht="38.25" x14ac:dyDescent="0.25">
      <c r="A7" s="17" t="s">
        <v>5</v>
      </c>
      <c r="B7" s="16" t="s">
        <v>6</v>
      </c>
      <c r="C7" s="16" t="s">
        <v>35</v>
      </c>
      <c r="D7" s="17" t="s">
        <v>36</v>
      </c>
      <c r="E7" s="17" t="s">
        <v>148</v>
      </c>
      <c r="F7" s="17" t="s">
        <v>147</v>
      </c>
    </row>
    <row r="8" spans="1:8" x14ac:dyDescent="0.25">
      <c r="A8" s="35"/>
      <c r="B8" s="36"/>
      <c r="C8" s="34" t="s">
        <v>59</v>
      </c>
      <c r="D8" s="73">
        <f>SUM(D9+D12)</f>
        <v>337840</v>
      </c>
      <c r="E8" s="73">
        <f>SUM(E9+E12)</f>
        <v>0</v>
      </c>
      <c r="F8" s="73">
        <f>SUM(D8:E8)</f>
        <v>337840</v>
      </c>
    </row>
    <row r="9" spans="1:8" ht="25.5" x14ac:dyDescent="0.25">
      <c r="A9" s="8">
        <v>8</v>
      </c>
      <c r="B9" s="8"/>
      <c r="C9" s="8" t="s">
        <v>21</v>
      </c>
      <c r="D9" s="65">
        <f>SUM(D10)</f>
        <v>0</v>
      </c>
      <c r="E9" s="65">
        <f>SUM(E10)</f>
        <v>0</v>
      </c>
      <c r="F9" s="65">
        <f t="shared" ref="F9:F14" si="0">SUM(D9:E9)</f>
        <v>0</v>
      </c>
    </row>
    <row r="10" spans="1:8" ht="25.5" x14ac:dyDescent="0.25">
      <c r="A10" s="8"/>
      <c r="B10" s="12">
        <v>83</v>
      </c>
      <c r="C10" s="12" t="s">
        <v>95</v>
      </c>
      <c r="D10" s="66">
        <v>0</v>
      </c>
      <c r="E10" s="66">
        <v>0</v>
      </c>
      <c r="F10" s="66">
        <f t="shared" si="0"/>
        <v>0</v>
      </c>
    </row>
    <row r="11" spans="1:8" x14ac:dyDescent="0.25">
      <c r="A11" s="8"/>
      <c r="B11" s="12"/>
      <c r="C11" s="38"/>
      <c r="D11" s="66"/>
      <c r="E11" s="66"/>
      <c r="F11" s="66">
        <f t="shared" si="0"/>
        <v>0</v>
      </c>
    </row>
    <row r="12" spans="1:8" x14ac:dyDescent="0.25">
      <c r="A12" s="8"/>
      <c r="B12" s="12"/>
      <c r="C12" s="34" t="s">
        <v>61</v>
      </c>
      <c r="D12" s="73">
        <f t="shared" ref="D12:E13" si="1">SUM(D13)</f>
        <v>337840</v>
      </c>
      <c r="E12" s="73">
        <f t="shared" si="1"/>
        <v>0</v>
      </c>
      <c r="F12" s="73">
        <f t="shared" si="0"/>
        <v>337840</v>
      </c>
    </row>
    <row r="13" spans="1:8" ht="25.5" x14ac:dyDescent="0.25">
      <c r="A13" s="11">
        <v>5</v>
      </c>
      <c r="B13" s="11"/>
      <c r="C13" s="21" t="s">
        <v>22</v>
      </c>
      <c r="D13" s="65">
        <f t="shared" si="1"/>
        <v>337840</v>
      </c>
      <c r="E13" s="65">
        <f t="shared" si="1"/>
        <v>0</v>
      </c>
      <c r="F13" s="65">
        <f t="shared" si="0"/>
        <v>337840</v>
      </c>
    </row>
    <row r="14" spans="1:8" ht="25.5" x14ac:dyDescent="0.25">
      <c r="A14" s="12"/>
      <c r="B14" s="12">
        <v>54</v>
      </c>
      <c r="C14" s="22" t="s">
        <v>28</v>
      </c>
      <c r="D14" s="66">
        <v>337840</v>
      </c>
      <c r="E14" s="66">
        <v>0</v>
      </c>
      <c r="F14" s="66">
        <f t="shared" si="0"/>
        <v>337840</v>
      </c>
    </row>
  </sheetData>
  <mergeCells count="3">
    <mergeCell ref="A3:F3"/>
    <mergeCell ref="A5:F5"/>
    <mergeCell ref="A1:H1"/>
  </mergeCells>
  <pageMargins left="0.7" right="0.7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8"/>
  <sheetViews>
    <sheetView workbookViewId="0">
      <selection sqref="A1:H1"/>
    </sheetView>
  </sheetViews>
  <sheetFormatPr defaultRowHeight="15" x14ac:dyDescent="0.25"/>
  <cols>
    <col min="1" max="4" width="25.28515625" customWidth="1"/>
  </cols>
  <sheetData>
    <row r="1" spans="1:8" ht="42" customHeight="1" x14ac:dyDescent="0.25">
      <c r="A1" s="78" t="s">
        <v>153</v>
      </c>
      <c r="B1" s="78"/>
      <c r="C1" s="78"/>
      <c r="D1" s="78"/>
      <c r="E1" s="78"/>
      <c r="F1" s="78"/>
      <c r="G1" s="78"/>
      <c r="H1" s="78"/>
    </row>
    <row r="2" spans="1:8" ht="18" customHeight="1" x14ac:dyDescent="0.25">
      <c r="A2" s="4"/>
      <c r="B2" s="4"/>
      <c r="C2" s="4"/>
      <c r="D2" s="4"/>
    </row>
    <row r="3" spans="1:8" ht="15.75" customHeight="1" x14ac:dyDescent="0.25">
      <c r="A3" s="78" t="s">
        <v>24</v>
      </c>
      <c r="B3" s="78"/>
      <c r="C3" s="78"/>
      <c r="D3" s="78"/>
    </row>
    <row r="4" spans="1:8" ht="18" x14ac:dyDescent="0.25">
      <c r="A4" s="4"/>
      <c r="B4" s="4"/>
      <c r="C4" s="5"/>
      <c r="D4" s="5"/>
    </row>
    <row r="5" spans="1:8" ht="18" customHeight="1" x14ac:dyDescent="0.25">
      <c r="A5" s="78" t="s">
        <v>58</v>
      </c>
      <c r="B5" s="78"/>
      <c r="C5" s="78"/>
      <c r="D5" s="78"/>
    </row>
    <row r="6" spans="1:8" ht="18" x14ac:dyDescent="0.25">
      <c r="A6" s="4"/>
      <c r="B6" s="4"/>
      <c r="C6" s="5"/>
      <c r="D6" s="5"/>
    </row>
    <row r="7" spans="1:8" ht="38.25" x14ac:dyDescent="0.25">
      <c r="A7" s="16" t="s">
        <v>50</v>
      </c>
      <c r="B7" s="17" t="s">
        <v>36</v>
      </c>
      <c r="C7" s="17" t="s">
        <v>148</v>
      </c>
      <c r="D7" s="17" t="s">
        <v>147</v>
      </c>
    </row>
    <row r="8" spans="1:8" x14ac:dyDescent="0.25">
      <c r="A8" s="8" t="s">
        <v>59</v>
      </c>
      <c r="B8" s="73">
        <f t="shared" ref="B8:C9" si="0">SUM(B9)</f>
        <v>0</v>
      </c>
      <c r="C8" s="73">
        <f t="shared" si="0"/>
        <v>0</v>
      </c>
      <c r="D8" s="73">
        <f>SUM(B8:C8)</f>
        <v>0</v>
      </c>
    </row>
    <row r="9" spans="1:8" ht="25.5" x14ac:dyDescent="0.25">
      <c r="A9" s="8" t="s">
        <v>60</v>
      </c>
      <c r="B9" s="65">
        <f t="shared" si="0"/>
        <v>0</v>
      </c>
      <c r="C9" s="65">
        <f t="shared" si="0"/>
        <v>0</v>
      </c>
      <c r="D9" s="65">
        <f t="shared" ref="D9:D18" si="1">SUM(B9:C9)</f>
        <v>0</v>
      </c>
    </row>
    <row r="10" spans="1:8" ht="25.5" x14ac:dyDescent="0.25">
      <c r="A10" s="14" t="s">
        <v>87</v>
      </c>
      <c r="B10" s="66">
        <v>0</v>
      </c>
      <c r="C10" s="66">
        <v>0</v>
      </c>
      <c r="D10" s="66">
        <f t="shared" si="1"/>
        <v>0</v>
      </c>
    </row>
    <row r="11" spans="1:8" x14ac:dyDescent="0.25">
      <c r="A11" s="14"/>
      <c r="B11" s="66"/>
      <c r="C11" s="66"/>
      <c r="D11" s="66">
        <f t="shared" si="1"/>
        <v>0</v>
      </c>
    </row>
    <row r="12" spans="1:8" x14ac:dyDescent="0.25">
      <c r="A12" s="8" t="s">
        <v>61</v>
      </c>
      <c r="B12" s="73">
        <f>SUM(B13+B15)</f>
        <v>337840</v>
      </c>
      <c r="C12" s="73">
        <f>SUM(C13+C15)</f>
        <v>0</v>
      </c>
      <c r="D12" s="73">
        <f t="shared" si="1"/>
        <v>337840</v>
      </c>
    </row>
    <row r="13" spans="1:8" ht="25.5" x14ac:dyDescent="0.25">
      <c r="A13" s="21" t="s">
        <v>52</v>
      </c>
      <c r="B13" s="65">
        <f>SUM(B14)</f>
        <v>265445</v>
      </c>
      <c r="C13" s="65">
        <f>SUM(C14)</f>
        <v>0</v>
      </c>
      <c r="D13" s="65">
        <f t="shared" si="1"/>
        <v>265445</v>
      </c>
    </row>
    <row r="14" spans="1:8" ht="25.5" x14ac:dyDescent="0.25">
      <c r="A14" s="14" t="s">
        <v>81</v>
      </c>
      <c r="B14" s="66">
        <v>265445</v>
      </c>
      <c r="C14" s="66">
        <v>0</v>
      </c>
      <c r="D14" s="66">
        <f t="shared" si="1"/>
        <v>265445</v>
      </c>
    </row>
    <row r="15" spans="1:8" x14ac:dyDescent="0.25">
      <c r="A15" s="21" t="s">
        <v>55</v>
      </c>
      <c r="B15" s="65">
        <f>SUM(B16)</f>
        <v>72395</v>
      </c>
      <c r="C15" s="65">
        <f>SUM(C16)</f>
        <v>0</v>
      </c>
      <c r="D15" s="65">
        <f t="shared" si="1"/>
        <v>72395</v>
      </c>
    </row>
    <row r="16" spans="1:8" x14ac:dyDescent="0.25">
      <c r="A16" s="10" t="s">
        <v>56</v>
      </c>
      <c r="B16" s="66">
        <v>72395</v>
      </c>
      <c r="C16" s="66">
        <v>0</v>
      </c>
      <c r="D16" s="66">
        <f t="shared" si="1"/>
        <v>72395</v>
      </c>
    </row>
    <row r="17" spans="1:4" ht="25.5" x14ac:dyDescent="0.25">
      <c r="A17" s="8" t="s">
        <v>60</v>
      </c>
      <c r="B17" s="65">
        <f>SUM(B18)</f>
        <v>0</v>
      </c>
      <c r="C17" s="65">
        <f>SUM(C18)</f>
        <v>0</v>
      </c>
      <c r="D17" s="65">
        <f t="shared" si="1"/>
        <v>0</v>
      </c>
    </row>
    <row r="18" spans="1:4" ht="25.5" x14ac:dyDescent="0.25">
      <c r="A18" s="14" t="s">
        <v>87</v>
      </c>
      <c r="B18" s="66">
        <v>0</v>
      </c>
      <c r="C18" s="66">
        <v>0</v>
      </c>
      <c r="D18" s="66">
        <f t="shared" si="1"/>
        <v>0</v>
      </c>
    </row>
  </sheetData>
  <mergeCells count="3">
    <mergeCell ref="A3:D3"/>
    <mergeCell ref="A5:D5"/>
    <mergeCell ref="A1:H1"/>
  </mergeCells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92"/>
  <sheetViews>
    <sheetView tabSelected="1" topLeftCell="A7" zoomScaleNormal="100"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</cols>
  <sheetData>
    <row r="1" spans="1:9" ht="42" customHeight="1" x14ac:dyDescent="0.25">
      <c r="A1" s="78" t="s">
        <v>153</v>
      </c>
      <c r="B1" s="78"/>
      <c r="C1" s="78"/>
      <c r="D1" s="78"/>
      <c r="E1" s="78"/>
      <c r="F1" s="78"/>
      <c r="G1" s="78"/>
      <c r="H1" s="78"/>
    </row>
    <row r="2" spans="1:9" ht="18" x14ac:dyDescent="0.25">
      <c r="A2" s="4"/>
      <c r="B2" s="4"/>
      <c r="C2" s="4"/>
      <c r="D2" s="4"/>
      <c r="E2" s="4"/>
      <c r="F2" s="5"/>
      <c r="G2" s="5"/>
    </row>
    <row r="3" spans="1:9" ht="18" customHeight="1" x14ac:dyDescent="0.25">
      <c r="A3" s="78" t="s">
        <v>23</v>
      </c>
      <c r="B3" s="79"/>
      <c r="C3" s="79"/>
      <c r="D3" s="79"/>
      <c r="E3" s="79"/>
      <c r="F3" s="79"/>
      <c r="G3" s="79"/>
    </row>
    <row r="4" spans="1:9" ht="18" x14ac:dyDescent="0.25">
      <c r="A4" s="4"/>
      <c r="B4" s="4"/>
      <c r="C4" s="4"/>
      <c r="D4" s="4"/>
      <c r="E4" s="4"/>
      <c r="F4" s="5"/>
      <c r="G4" s="5"/>
    </row>
    <row r="5" spans="1:9" ht="51" customHeight="1" x14ac:dyDescent="0.25">
      <c r="A5" s="109" t="s">
        <v>25</v>
      </c>
      <c r="B5" s="110"/>
      <c r="C5" s="111"/>
      <c r="D5" s="16" t="s">
        <v>26</v>
      </c>
      <c r="E5" s="17" t="s">
        <v>36</v>
      </c>
      <c r="F5" s="17" t="s">
        <v>148</v>
      </c>
      <c r="G5" s="17" t="s">
        <v>147</v>
      </c>
    </row>
    <row r="6" spans="1:9" ht="42" customHeight="1" x14ac:dyDescent="0.25">
      <c r="A6" s="100" t="s">
        <v>97</v>
      </c>
      <c r="B6" s="101"/>
      <c r="C6" s="102"/>
      <c r="D6" s="24" t="s">
        <v>98</v>
      </c>
      <c r="E6" s="67">
        <f>SUM(E7)</f>
        <v>5638408</v>
      </c>
      <c r="F6" s="67">
        <f>SUM(F7)</f>
        <v>0</v>
      </c>
      <c r="G6" s="67">
        <f>SUM(E6:F6)</f>
        <v>5638408</v>
      </c>
      <c r="I6" s="55"/>
    </row>
    <row r="7" spans="1:9" ht="25.5" customHeight="1" x14ac:dyDescent="0.25">
      <c r="A7" s="100" t="s">
        <v>99</v>
      </c>
      <c r="B7" s="101"/>
      <c r="C7" s="102"/>
      <c r="D7" s="24" t="s">
        <v>100</v>
      </c>
      <c r="E7" s="67">
        <f>SUM(E8+E20+E23+E26+E34+E37+E40+E43+E46)</f>
        <v>5638408</v>
      </c>
      <c r="F7" s="67">
        <f>SUM(F8+F20+F23+F26+F34+F37+F40+F43+F46)</f>
        <v>0</v>
      </c>
      <c r="G7" s="67">
        <f t="shared" ref="G7:G65" si="0">SUM(E7:F7)</f>
        <v>5638408</v>
      </c>
    </row>
    <row r="8" spans="1:9" ht="15" customHeight="1" x14ac:dyDescent="0.25">
      <c r="A8" s="103" t="s">
        <v>101</v>
      </c>
      <c r="B8" s="104"/>
      <c r="C8" s="105"/>
      <c r="D8" s="33" t="s">
        <v>102</v>
      </c>
      <c r="E8" s="68">
        <f>SUM(E9+E18)</f>
        <v>1876683</v>
      </c>
      <c r="F8" s="68">
        <f>SUM(F9+F18)</f>
        <v>0</v>
      </c>
      <c r="G8" s="68">
        <f t="shared" si="0"/>
        <v>1876683</v>
      </c>
      <c r="I8" s="55"/>
    </row>
    <row r="9" spans="1:9" x14ac:dyDescent="0.25">
      <c r="A9" s="106">
        <v>3</v>
      </c>
      <c r="B9" s="107"/>
      <c r="C9" s="108"/>
      <c r="D9" s="23" t="s">
        <v>10</v>
      </c>
      <c r="E9" s="62">
        <f>SUM(E10:E13)</f>
        <v>1804288</v>
      </c>
      <c r="F9" s="62">
        <v>0</v>
      </c>
      <c r="G9" s="62">
        <f t="shared" si="0"/>
        <v>1804288</v>
      </c>
      <c r="I9" s="55"/>
    </row>
    <row r="10" spans="1:9" x14ac:dyDescent="0.25">
      <c r="A10" s="97">
        <v>31</v>
      </c>
      <c r="B10" s="98"/>
      <c r="C10" s="99"/>
      <c r="D10" s="23" t="s">
        <v>11</v>
      </c>
      <c r="E10" s="62">
        <v>1025658</v>
      </c>
      <c r="F10" s="62">
        <v>0</v>
      </c>
      <c r="G10" s="62">
        <f t="shared" si="0"/>
        <v>1025658</v>
      </c>
      <c r="I10" s="55"/>
    </row>
    <row r="11" spans="1:9" x14ac:dyDescent="0.25">
      <c r="A11" s="97">
        <v>32</v>
      </c>
      <c r="B11" s="98"/>
      <c r="C11" s="99"/>
      <c r="D11" s="23" t="s">
        <v>27</v>
      </c>
      <c r="E11" s="62">
        <v>724483</v>
      </c>
      <c r="F11" s="62">
        <v>0</v>
      </c>
      <c r="G11" s="62">
        <f t="shared" si="0"/>
        <v>724483</v>
      </c>
    </row>
    <row r="12" spans="1:9" ht="15" customHeight="1" x14ac:dyDescent="0.25">
      <c r="A12" s="52">
        <v>34</v>
      </c>
      <c r="B12" s="53"/>
      <c r="C12" s="54"/>
      <c r="D12" s="23" t="s">
        <v>75</v>
      </c>
      <c r="E12" s="62">
        <v>54147</v>
      </c>
      <c r="F12" s="62">
        <v>0</v>
      </c>
      <c r="G12" s="62">
        <f t="shared" si="0"/>
        <v>54147</v>
      </c>
    </row>
    <row r="13" spans="1:9" ht="14.25" customHeight="1" x14ac:dyDescent="0.25">
      <c r="A13" s="52">
        <v>38</v>
      </c>
      <c r="B13" s="53"/>
      <c r="C13" s="54"/>
      <c r="D13" s="23" t="s">
        <v>103</v>
      </c>
      <c r="E13" s="62">
        <v>0</v>
      </c>
      <c r="F13" s="62">
        <v>0</v>
      </c>
      <c r="G13" s="62">
        <f t="shared" si="0"/>
        <v>0</v>
      </c>
    </row>
    <row r="14" spans="1:9" ht="30" customHeight="1" x14ac:dyDescent="0.25">
      <c r="A14" s="52">
        <v>4</v>
      </c>
      <c r="B14" s="53"/>
      <c r="C14" s="54"/>
      <c r="D14" s="23" t="s">
        <v>12</v>
      </c>
      <c r="E14" s="62">
        <f>SUM(E15:E17)</f>
        <v>0</v>
      </c>
      <c r="F14" s="62">
        <f>SUM(F15:F17)</f>
        <v>0</v>
      </c>
      <c r="G14" s="62">
        <f t="shared" si="0"/>
        <v>0</v>
      </c>
    </row>
    <row r="15" spans="1:9" ht="25.5" x14ac:dyDescent="0.25">
      <c r="A15" s="52">
        <v>41</v>
      </c>
      <c r="B15" s="53"/>
      <c r="C15" s="54"/>
      <c r="D15" s="23" t="s">
        <v>13</v>
      </c>
      <c r="E15" s="62">
        <v>0</v>
      </c>
      <c r="F15" s="62">
        <v>0</v>
      </c>
      <c r="G15" s="62">
        <f t="shared" si="0"/>
        <v>0</v>
      </c>
    </row>
    <row r="16" spans="1:9" ht="25.5" x14ac:dyDescent="0.25">
      <c r="A16" s="52">
        <v>42</v>
      </c>
      <c r="B16" s="53"/>
      <c r="C16" s="54"/>
      <c r="D16" s="23" t="s">
        <v>34</v>
      </c>
      <c r="E16" s="62">
        <v>0</v>
      </c>
      <c r="F16" s="62">
        <v>0</v>
      </c>
      <c r="G16" s="62">
        <f t="shared" si="0"/>
        <v>0</v>
      </c>
    </row>
    <row r="17" spans="1:7" ht="33.75" customHeight="1" x14ac:dyDescent="0.25">
      <c r="A17" s="52">
        <v>45</v>
      </c>
      <c r="B17" s="53"/>
      <c r="C17" s="54"/>
      <c r="D17" s="23" t="s">
        <v>76</v>
      </c>
      <c r="E17" s="62">
        <v>0</v>
      </c>
      <c r="F17" s="62">
        <v>0</v>
      </c>
      <c r="G17" s="62">
        <f t="shared" si="0"/>
        <v>0</v>
      </c>
    </row>
    <row r="18" spans="1:7" ht="25.5" x14ac:dyDescent="0.25">
      <c r="A18" s="52">
        <v>5</v>
      </c>
      <c r="B18" s="53"/>
      <c r="C18" s="54"/>
      <c r="D18" s="23" t="s">
        <v>22</v>
      </c>
      <c r="E18" s="62">
        <f>SUM(E19)</f>
        <v>72395</v>
      </c>
      <c r="F18" s="62">
        <f>SUM(F19)</f>
        <v>0</v>
      </c>
      <c r="G18" s="62">
        <f t="shared" si="0"/>
        <v>72395</v>
      </c>
    </row>
    <row r="19" spans="1:7" ht="25.5" x14ac:dyDescent="0.25">
      <c r="A19" s="52">
        <v>54</v>
      </c>
      <c r="B19" s="53"/>
      <c r="C19" s="54"/>
      <c r="D19" s="23" t="s">
        <v>28</v>
      </c>
      <c r="E19" s="62">
        <v>72395</v>
      </c>
      <c r="F19" s="62">
        <v>0</v>
      </c>
      <c r="G19" s="62">
        <f t="shared" si="0"/>
        <v>72395</v>
      </c>
    </row>
    <row r="20" spans="1:7" ht="25.5" x14ac:dyDescent="0.25">
      <c r="A20" s="103" t="s">
        <v>133</v>
      </c>
      <c r="B20" s="104"/>
      <c r="C20" s="105"/>
      <c r="D20" s="33" t="s">
        <v>134</v>
      </c>
      <c r="E20" s="68">
        <f t="shared" ref="E20:E21" si="1">SUM(E21)</f>
        <v>442416</v>
      </c>
      <c r="F20" s="68"/>
      <c r="G20" s="68">
        <f t="shared" si="0"/>
        <v>442416</v>
      </c>
    </row>
    <row r="21" spans="1:7" x14ac:dyDescent="0.25">
      <c r="A21" s="52">
        <v>9</v>
      </c>
      <c r="B21" s="53"/>
      <c r="C21" s="54"/>
      <c r="D21" s="23" t="s">
        <v>135</v>
      </c>
      <c r="E21" s="62">
        <f t="shared" si="1"/>
        <v>442416</v>
      </c>
      <c r="F21" s="62"/>
      <c r="G21" s="62">
        <f t="shared" si="0"/>
        <v>442416</v>
      </c>
    </row>
    <row r="22" spans="1:7" x14ac:dyDescent="0.25">
      <c r="A22" s="52">
        <v>92</v>
      </c>
      <c r="B22" s="53"/>
      <c r="C22" s="54"/>
      <c r="D22" s="23" t="s">
        <v>136</v>
      </c>
      <c r="E22" s="62">
        <v>442416</v>
      </c>
      <c r="F22" s="62"/>
      <c r="G22" s="62">
        <f t="shared" si="0"/>
        <v>442416</v>
      </c>
    </row>
    <row r="23" spans="1:7" ht="25.5" x14ac:dyDescent="0.25">
      <c r="A23" s="103" t="s">
        <v>104</v>
      </c>
      <c r="B23" s="104"/>
      <c r="C23" s="105"/>
      <c r="D23" s="33" t="s">
        <v>105</v>
      </c>
      <c r="E23" s="68">
        <f t="shared" ref="E23:F24" si="2">SUM(E24)</f>
        <v>125200</v>
      </c>
      <c r="F23" s="68">
        <f t="shared" si="2"/>
        <v>0</v>
      </c>
      <c r="G23" s="68">
        <f t="shared" si="0"/>
        <v>125200</v>
      </c>
    </row>
    <row r="24" spans="1:7" x14ac:dyDescent="0.25">
      <c r="A24" s="97">
        <v>3</v>
      </c>
      <c r="B24" s="98"/>
      <c r="C24" s="99"/>
      <c r="D24" s="23" t="s">
        <v>10</v>
      </c>
      <c r="E24" s="62">
        <f t="shared" si="2"/>
        <v>125200</v>
      </c>
      <c r="F24" s="62">
        <f t="shared" si="2"/>
        <v>0</v>
      </c>
      <c r="G24" s="62">
        <f t="shared" si="0"/>
        <v>125200</v>
      </c>
    </row>
    <row r="25" spans="1:7" x14ac:dyDescent="0.25">
      <c r="A25" s="97">
        <v>32</v>
      </c>
      <c r="B25" s="98"/>
      <c r="C25" s="99"/>
      <c r="D25" s="23" t="s">
        <v>27</v>
      </c>
      <c r="E25" s="62">
        <v>125200</v>
      </c>
      <c r="F25" s="62">
        <v>0</v>
      </c>
      <c r="G25" s="62">
        <f t="shared" si="0"/>
        <v>125200</v>
      </c>
    </row>
    <row r="26" spans="1:7" ht="25.5" x14ac:dyDescent="0.25">
      <c r="A26" s="103" t="s">
        <v>106</v>
      </c>
      <c r="B26" s="104"/>
      <c r="C26" s="105"/>
      <c r="D26" s="33" t="s">
        <v>107</v>
      </c>
      <c r="E26" s="68">
        <f>SUM(E27+E31)</f>
        <v>3191454</v>
      </c>
      <c r="F26" s="68">
        <f>SUM(F27)</f>
        <v>0</v>
      </c>
      <c r="G26" s="68">
        <f t="shared" si="0"/>
        <v>3191454</v>
      </c>
    </row>
    <row r="27" spans="1:7" x14ac:dyDescent="0.25">
      <c r="A27" s="52">
        <v>3</v>
      </c>
      <c r="B27" s="53"/>
      <c r="C27" s="54"/>
      <c r="D27" s="23" t="s">
        <v>10</v>
      </c>
      <c r="E27" s="62">
        <f>SUM(E28:E30)</f>
        <v>3189154</v>
      </c>
      <c r="F27" s="62">
        <f>SUM(F28:F30)</f>
        <v>0</v>
      </c>
      <c r="G27" s="62">
        <f t="shared" si="0"/>
        <v>3189154</v>
      </c>
    </row>
    <row r="28" spans="1:7" x14ac:dyDescent="0.25">
      <c r="A28" s="52">
        <v>31</v>
      </c>
      <c r="B28" s="53"/>
      <c r="C28" s="54"/>
      <c r="D28" s="23" t="s">
        <v>11</v>
      </c>
      <c r="E28" s="62">
        <v>2072572</v>
      </c>
      <c r="F28" s="62">
        <v>0</v>
      </c>
      <c r="G28" s="62">
        <f t="shared" si="0"/>
        <v>2072572</v>
      </c>
    </row>
    <row r="29" spans="1:7" x14ac:dyDescent="0.25">
      <c r="A29" s="52">
        <v>32</v>
      </c>
      <c r="B29" s="53"/>
      <c r="C29" s="54"/>
      <c r="D29" s="23" t="s">
        <v>27</v>
      </c>
      <c r="E29" s="62">
        <v>1109482</v>
      </c>
      <c r="F29" s="62">
        <v>0</v>
      </c>
      <c r="G29" s="62">
        <f t="shared" si="0"/>
        <v>1109482</v>
      </c>
    </row>
    <row r="30" spans="1:7" x14ac:dyDescent="0.25">
      <c r="A30" s="52">
        <v>34</v>
      </c>
      <c r="B30" s="53"/>
      <c r="C30" s="54"/>
      <c r="D30" s="23" t="s">
        <v>75</v>
      </c>
      <c r="E30" s="62">
        <v>7100</v>
      </c>
      <c r="F30" s="62">
        <v>0</v>
      </c>
      <c r="G30" s="62">
        <f t="shared" si="0"/>
        <v>7100</v>
      </c>
    </row>
    <row r="31" spans="1:7" ht="25.5" x14ac:dyDescent="0.25">
      <c r="A31" s="52">
        <v>4</v>
      </c>
      <c r="B31" s="53"/>
      <c r="C31" s="54"/>
      <c r="D31" s="23" t="s">
        <v>12</v>
      </c>
      <c r="E31" s="62">
        <f>SUM(E32:E33)</f>
        <v>2300</v>
      </c>
      <c r="F31" s="62">
        <f>SUM(F32:F33)</f>
        <v>0</v>
      </c>
      <c r="G31" s="62">
        <f t="shared" si="0"/>
        <v>2300</v>
      </c>
    </row>
    <row r="32" spans="1:7" ht="25.5" x14ac:dyDescent="0.25">
      <c r="A32" s="52">
        <v>41</v>
      </c>
      <c r="B32" s="53"/>
      <c r="C32" s="54"/>
      <c r="D32" s="23" t="s">
        <v>13</v>
      </c>
      <c r="E32" s="62">
        <v>800</v>
      </c>
      <c r="F32" s="62">
        <v>0</v>
      </c>
      <c r="G32" s="62">
        <f t="shared" si="0"/>
        <v>800</v>
      </c>
    </row>
    <row r="33" spans="1:7" ht="25.5" x14ac:dyDescent="0.25">
      <c r="A33" s="52">
        <v>42</v>
      </c>
      <c r="B33" s="53"/>
      <c r="C33" s="54"/>
      <c r="D33" s="23" t="s">
        <v>34</v>
      </c>
      <c r="E33" s="62">
        <v>1500</v>
      </c>
      <c r="F33" s="62">
        <v>0</v>
      </c>
      <c r="G33" s="62">
        <f t="shared" si="0"/>
        <v>1500</v>
      </c>
    </row>
    <row r="34" spans="1:7" ht="25.5" x14ac:dyDescent="0.25">
      <c r="A34" s="103" t="s">
        <v>108</v>
      </c>
      <c r="B34" s="104"/>
      <c r="C34" s="105"/>
      <c r="D34" s="33" t="s">
        <v>109</v>
      </c>
      <c r="E34" s="68">
        <f>SUM(E35)</f>
        <v>2655</v>
      </c>
      <c r="F34" s="68">
        <f>SUM(F35)</f>
        <v>0</v>
      </c>
      <c r="G34" s="68">
        <f t="shared" si="0"/>
        <v>2655</v>
      </c>
    </row>
    <row r="35" spans="1:7" ht="25.5" x14ac:dyDescent="0.25">
      <c r="A35" s="52">
        <v>4</v>
      </c>
      <c r="B35" s="53"/>
      <c r="C35" s="54"/>
      <c r="D35" s="23" t="s">
        <v>110</v>
      </c>
      <c r="E35" s="62">
        <f>SUM(E36)</f>
        <v>2655</v>
      </c>
      <c r="F35" s="62">
        <v>0</v>
      </c>
      <c r="G35" s="62">
        <f t="shared" si="0"/>
        <v>2655</v>
      </c>
    </row>
    <row r="36" spans="1:7" ht="25.5" x14ac:dyDescent="0.25">
      <c r="A36" s="52">
        <v>45</v>
      </c>
      <c r="B36" s="53"/>
      <c r="C36" s="54"/>
      <c r="D36" s="23" t="s">
        <v>76</v>
      </c>
      <c r="E36" s="62">
        <v>2655</v>
      </c>
      <c r="F36" s="62">
        <v>0</v>
      </c>
      <c r="G36" s="62">
        <f t="shared" si="0"/>
        <v>2655</v>
      </c>
    </row>
    <row r="37" spans="1:7" ht="25.5" x14ac:dyDescent="0.25">
      <c r="A37" s="103" t="s">
        <v>138</v>
      </c>
      <c r="B37" s="104"/>
      <c r="C37" s="105"/>
      <c r="D37" s="33" t="s">
        <v>137</v>
      </c>
      <c r="E37" s="68">
        <f>SUM(E38)</f>
        <v>0</v>
      </c>
      <c r="F37" s="68">
        <f>SUM(F38)</f>
        <v>0</v>
      </c>
      <c r="G37" s="68">
        <f t="shared" si="0"/>
        <v>0</v>
      </c>
    </row>
    <row r="38" spans="1:7" x14ac:dyDescent="0.25">
      <c r="A38" s="52">
        <v>9</v>
      </c>
      <c r="B38" s="53"/>
      <c r="C38" s="54"/>
      <c r="D38" s="23" t="s">
        <v>135</v>
      </c>
      <c r="E38" s="62">
        <f>SUM(E39)</f>
        <v>0</v>
      </c>
      <c r="F38" s="62">
        <v>0</v>
      </c>
      <c r="G38" s="62">
        <f t="shared" si="0"/>
        <v>0</v>
      </c>
    </row>
    <row r="39" spans="1:7" x14ac:dyDescent="0.25">
      <c r="A39" s="52">
        <v>92</v>
      </c>
      <c r="B39" s="53"/>
      <c r="C39" s="54"/>
      <c r="D39" s="23" t="s">
        <v>136</v>
      </c>
      <c r="E39" s="62">
        <v>0</v>
      </c>
      <c r="F39" s="62">
        <v>0</v>
      </c>
      <c r="G39" s="62">
        <f t="shared" si="0"/>
        <v>0</v>
      </c>
    </row>
    <row r="40" spans="1:7" x14ac:dyDescent="0.25">
      <c r="A40" s="103" t="s">
        <v>111</v>
      </c>
      <c r="B40" s="104"/>
      <c r="C40" s="105"/>
      <c r="D40" s="33" t="s">
        <v>112</v>
      </c>
      <c r="E40" s="69">
        <f t="shared" ref="E40:E41" si="3">SUM(E41)</f>
        <v>0</v>
      </c>
      <c r="F40" s="69">
        <f>SUM(F41:F42)</f>
        <v>0</v>
      </c>
      <c r="G40" s="69">
        <f t="shared" si="0"/>
        <v>0</v>
      </c>
    </row>
    <row r="41" spans="1:7" x14ac:dyDescent="0.25">
      <c r="A41" s="52">
        <v>3</v>
      </c>
      <c r="B41" s="53"/>
      <c r="C41" s="54"/>
      <c r="D41" s="23" t="s">
        <v>10</v>
      </c>
      <c r="E41" s="62">
        <f t="shared" si="3"/>
        <v>0</v>
      </c>
      <c r="F41" s="62">
        <v>0</v>
      </c>
      <c r="G41" s="62">
        <f t="shared" si="0"/>
        <v>0</v>
      </c>
    </row>
    <row r="42" spans="1:7" x14ac:dyDescent="0.25">
      <c r="A42" s="52">
        <v>31</v>
      </c>
      <c r="B42" s="53"/>
      <c r="C42" s="54"/>
      <c r="D42" s="23" t="s">
        <v>11</v>
      </c>
      <c r="E42" s="62">
        <v>0</v>
      </c>
      <c r="F42" s="62">
        <v>0</v>
      </c>
      <c r="G42" s="62">
        <f t="shared" si="0"/>
        <v>0</v>
      </c>
    </row>
    <row r="43" spans="1:7" ht="25.5" x14ac:dyDescent="0.25">
      <c r="A43" s="103" t="s">
        <v>140</v>
      </c>
      <c r="B43" s="104"/>
      <c r="C43" s="105"/>
      <c r="D43" s="33" t="s">
        <v>139</v>
      </c>
      <c r="E43" s="68">
        <f>SUM(E44)</f>
        <v>0</v>
      </c>
      <c r="F43" s="62">
        <f>SUM(F44:F45)</f>
        <v>0</v>
      </c>
      <c r="G43" s="62">
        <f t="shared" si="0"/>
        <v>0</v>
      </c>
    </row>
    <row r="44" spans="1:7" x14ac:dyDescent="0.25">
      <c r="A44" s="52">
        <v>9</v>
      </c>
      <c r="B44" s="53"/>
      <c r="C44" s="54"/>
      <c r="D44" s="23" t="s">
        <v>135</v>
      </c>
      <c r="E44" s="62">
        <f>SUM(E45)</f>
        <v>0</v>
      </c>
      <c r="F44" s="62">
        <v>0</v>
      </c>
      <c r="G44" s="62">
        <f t="shared" si="0"/>
        <v>0</v>
      </c>
    </row>
    <row r="45" spans="1:7" x14ac:dyDescent="0.25">
      <c r="A45" s="52">
        <v>92</v>
      </c>
      <c r="B45" s="53"/>
      <c r="C45" s="54"/>
      <c r="D45" s="23" t="s">
        <v>136</v>
      </c>
      <c r="E45" s="66">
        <v>0</v>
      </c>
      <c r="F45" s="66">
        <v>0</v>
      </c>
      <c r="G45" s="66">
        <f t="shared" si="0"/>
        <v>0</v>
      </c>
    </row>
    <row r="46" spans="1:7" ht="25.5" x14ac:dyDescent="0.25">
      <c r="A46" s="103" t="s">
        <v>113</v>
      </c>
      <c r="B46" s="104"/>
      <c r="C46" s="105"/>
      <c r="D46" s="33" t="s">
        <v>96</v>
      </c>
      <c r="E46" s="69">
        <f t="shared" ref="E46:E47" si="4">SUM(E47)</f>
        <v>0</v>
      </c>
      <c r="F46" s="69">
        <v>0</v>
      </c>
      <c r="G46" s="69">
        <f t="shared" si="0"/>
        <v>0</v>
      </c>
    </row>
    <row r="47" spans="1:7" ht="25.5" x14ac:dyDescent="0.25">
      <c r="A47" s="52">
        <v>5</v>
      </c>
      <c r="B47" s="53"/>
      <c r="C47" s="54"/>
      <c r="D47" s="23" t="s">
        <v>22</v>
      </c>
      <c r="E47" s="62">
        <f t="shared" si="4"/>
        <v>0</v>
      </c>
      <c r="F47" s="62">
        <v>0</v>
      </c>
      <c r="G47" s="62">
        <f t="shared" si="0"/>
        <v>0</v>
      </c>
    </row>
    <row r="48" spans="1:7" ht="25.5" x14ac:dyDescent="0.25">
      <c r="A48" s="52">
        <v>54</v>
      </c>
      <c r="B48" s="53"/>
      <c r="C48" s="54"/>
      <c r="D48" s="23" t="s">
        <v>28</v>
      </c>
      <c r="E48" s="62">
        <v>0</v>
      </c>
      <c r="F48" s="62">
        <v>0</v>
      </c>
      <c r="G48" s="62">
        <f t="shared" si="0"/>
        <v>0</v>
      </c>
    </row>
    <row r="49" spans="1:7" ht="25.5" customHeight="1" x14ac:dyDescent="0.25">
      <c r="A49" s="100" t="s">
        <v>146</v>
      </c>
      <c r="B49" s="101"/>
      <c r="C49" s="102"/>
      <c r="D49" s="24" t="s">
        <v>145</v>
      </c>
      <c r="E49" s="67">
        <f>SUM(E50)</f>
        <v>26544</v>
      </c>
      <c r="F49" s="67">
        <f>SUM(F50)</f>
        <v>0</v>
      </c>
      <c r="G49" s="67">
        <f t="shared" si="0"/>
        <v>26544</v>
      </c>
    </row>
    <row r="50" spans="1:7" ht="38.25" x14ac:dyDescent="0.25">
      <c r="A50" s="100" t="s">
        <v>142</v>
      </c>
      <c r="B50" s="101"/>
      <c r="C50" s="102"/>
      <c r="D50" s="24" t="s">
        <v>141</v>
      </c>
      <c r="E50" s="67">
        <f>SUM(E51)</f>
        <v>26544</v>
      </c>
      <c r="F50" s="67">
        <f>SUM(F51)</f>
        <v>0</v>
      </c>
      <c r="G50" s="67">
        <f t="shared" si="0"/>
        <v>26544</v>
      </c>
    </row>
    <row r="51" spans="1:7" x14ac:dyDescent="0.25">
      <c r="A51" s="103" t="s">
        <v>118</v>
      </c>
      <c r="B51" s="104"/>
      <c r="C51" s="105"/>
      <c r="D51" s="33" t="s">
        <v>119</v>
      </c>
      <c r="E51" s="68">
        <f>SUM(E52+E54)</f>
        <v>26544</v>
      </c>
      <c r="F51" s="68">
        <f>SUM(F52+F54)</f>
        <v>0</v>
      </c>
      <c r="G51" s="68">
        <f t="shared" si="0"/>
        <v>26544</v>
      </c>
    </row>
    <row r="52" spans="1:7" x14ac:dyDescent="0.25">
      <c r="A52" s="52">
        <v>3</v>
      </c>
      <c r="B52" s="53"/>
      <c r="C52" s="54"/>
      <c r="D52" s="23" t="s">
        <v>10</v>
      </c>
      <c r="E52" s="62">
        <f t="shared" ref="E52:F52" si="5">SUM(E53)</f>
        <v>0</v>
      </c>
      <c r="F52" s="62">
        <f t="shared" si="5"/>
        <v>0</v>
      </c>
      <c r="G52" s="62">
        <f t="shared" si="0"/>
        <v>0</v>
      </c>
    </row>
    <row r="53" spans="1:7" x14ac:dyDescent="0.25">
      <c r="A53" s="52">
        <v>32</v>
      </c>
      <c r="B53" s="53"/>
      <c r="C53" s="54"/>
      <c r="D53" s="23" t="s">
        <v>27</v>
      </c>
      <c r="E53" s="62">
        <v>0</v>
      </c>
      <c r="F53" s="62">
        <v>0</v>
      </c>
      <c r="G53" s="62">
        <f t="shared" si="0"/>
        <v>0</v>
      </c>
    </row>
    <row r="54" spans="1:7" ht="25.5" x14ac:dyDescent="0.25">
      <c r="A54" s="52">
        <v>4</v>
      </c>
      <c r="B54" s="53"/>
      <c r="C54" s="54"/>
      <c r="D54" s="23" t="s">
        <v>110</v>
      </c>
      <c r="E54" s="62">
        <f>SUM(E55:E56)</f>
        <v>26544</v>
      </c>
      <c r="F54" s="62">
        <f>SUM(F55:F56)</f>
        <v>0</v>
      </c>
      <c r="G54" s="62">
        <f t="shared" si="0"/>
        <v>26544</v>
      </c>
    </row>
    <row r="55" spans="1:7" ht="25.5" x14ac:dyDescent="0.25">
      <c r="A55" s="52">
        <v>42</v>
      </c>
      <c r="B55" s="53"/>
      <c r="C55" s="54"/>
      <c r="D55" s="23" t="s">
        <v>34</v>
      </c>
      <c r="E55" s="62">
        <v>5000</v>
      </c>
      <c r="F55" s="62">
        <v>6574</v>
      </c>
      <c r="G55" s="62">
        <f t="shared" si="0"/>
        <v>11574</v>
      </c>
    </row>
    <row r="56" spans="1:7" ht="25.5" x14ac:dyDescent="0.25">
      <c r="A56" s="52">
        <v>45</v>
      </c>
      <c r="B56" s="53"/>
      <c r="C56" s="54"/>
      <c r="D56" s="23" t="s">
        <v>76</v>
      </c>
      <c r="E56" s="62">
        <v>21544</v>
      </c>
      <c r="F56" s="62">
        <v>-6574</v>
      </c>
      <c r="G56" s="62">
        <f t="shared" si="0"/>
        <v>14970</v>
      </c>
    </row>
    <row r="57" spans="1:7" ht="38.25" x14ac:dyDescent="0.25">
      <c r="A57" s="100" t="s">
        <v>114</v>
      </c>
      <c r="B57" s="101"/>
      <c r="C57" s="102"/>
      <c r="D57" s="24" t="s">
        <v>115</v>
      </c>
      <c r="E57" s="67">
        <f t="shared" ref="E57:F59" si="6">SUM(E58)</f>
        <v>9291</v>
      </c>
      <c r="F57" s="67">
        <f t="shared" si="6"/>
        <v>0</v>
      </c>
      <c r="G57" s="67">
        <f t="shared" si="0"/>
        <v>9291</v>
      </c>
    </row>
    <row r="58" spans="1:7" x14ac:dyDescent="0.25">
      <c r="A58" s="100" t="s">
        <v>116</v>
      </c>
      <c r="B58" s="101"/>
      <c r="C58" s="102"/>
      <c r="D58" s="24" t="s">
        <v>117</v>
      </c>
      <c r="E58" s="67">
        <f t="shared" si="6"/>
        <v>9291</v>
      </c>
      <c r="F58" s="67">
        <f t="shared" si="6"/>
        <v>0</v>
      </c>
      <c r="G58" s="67">
        <f t="shared" si="0"/>
        <v>9291</v>
      </c>
    </row>
    <row r="59" spans="1:7" x14ac:dyDescent="0.25">
      <c r="A59" s="103" t="s">
        <v>118</v>
      </c>
      <c r="B59" s="104"/>
      <c r="C59" s="105"/>
      <c r="D59" s="33" t="s">
        <v>119</v>
      </c>
      <c r="E59" s="69">
        <f t="shared" si="6"/>
        <v>9291</v>
      </c>
      <c r="F59" s="69">
        <f t="shared" si="6"/>
        <v>0</v>
      </c>
      <c r="G59" s="69">
        <f t="shared" si="0"/>
        <v>9291</v>
      </c>
    </row>
    <row r="60" spans="1:7" x14ac:dyDescent="0.25">
      <c r="A60" s="52">
        <v>3</v>
      </c>
      <c r="B60" s="53"/>
      <c r="C60" s="54"/>
      <c r="D60" s="23" t="s">
        <v>10</v>
      </c>
      <c r="E60" s="62">
        <f>SUM(E61)</f>
        <v>9291</v>
      </c>
      <c r="F60" s="62">
        <f>SUM(F61)</f>
        <v>0</v>
      </c>
      <c r="G60" s="62">
        <f t="shared" si="0"/>
        <v>9291</v>
      </c>
    </row>
    <row r="61" spans="1:7" x14ac:dyDescent="0.25">
      <c r="A61" s="52">
        <v>32</v>
      </c>
      <c r="B61" s="53"/>
      <c r="C61" s="54"/>
      <c r="D61" s="23" t="s">
        <v>27</v>
      </c>
      <c r="E61" s="62">
        <v>9291</v>
      </c>
      <c r="F61" s="62">
        <v>0</v>
      </c>
      <c r="G61" s="62">
        <f t="shared" si="0"/>
        <v>9291</v>
      </c>
    </row>
    <row r="62" spans="1:7" ht="29.25" customHeight="1" x14ac:dyDescent="0.25">
      <c r="A62" s="100" t="s">
        <v>97</v>
      </c>
      <c r="B62" s="101"/>
      <c r="C62" s="102"/>
      <c r="D62" s="24" t="s">
        <v>120</v>
      </c>
      <c r="E62" s="67">
        <f t="shared" ref="E62:F65" si="7">SUM(E63)</f>
        <v>212211</v>
      </c>
      <c r="F62" s="67">
        <f t="shared" si="7"/>
        <v>0</v>
      </c>
      <c r="G62" s="67">
        <f t="shared" si="0"/>
        <v>212211</v>
      </c>
    </row>
    <row r="63" spans="1:7" ht="25.5" x14ac:dyDescent="0.25">
      <c r="A63" s="100" t="s">
        <v>99</v>
      </c>
      <c r="B63" s="101"/>
      <c r="C63" s="102"/>
      <c r="D63" s="24" t="s">
        <v>121</v>
      </c>
      <c r="E63" s="67">
        <f t="shared" si="7"/>
        <v>212211</v>
      </c>
      <c r="F63" s="67">
        <f t="shared" si="7"/>
        <v>0</v>
      </c>
      <c r="G63" s="67">
        <f t="shared" si="0"/>
        <v>212211</v>
      </c>
    </row>
    <row r="64" spans="1:7" ht="27.75" customHeight="1" x14ac:dyDescent="0.25">
      <c r="A64" s="103" t="s">
        <v>122</v>
      </c>
      <c r="B64" s="104"/>
      <c r="C64" s="105"/>
      <c r="D64" s="33" t="s">
        <v>123</v>
      </c>
      <c r="E64" s="68">
        <f t="shared" si="7"/>
        <v>212211</v>
      </c>
      <c r="F64" s="68">
        <f t="shared" si="7"/>
        <v>0</v>
      </c>
      <c r="G64" s="68">
        <f t="shared" si="0"/>
        <v>212211</v>
      </c>
    </row>
    <row r="65" spans="1:7" x14ac:dyDescent="0.25">
      <c r="A65" s="52">
        <v>3</v>
      </c>
      <c r="B65" s="53"/>
      <c r="C65" s="54"/>
      <c r="D65" s="23" t="s">
        <v>10</v>
      </c>
      <c r="E65" s="62">
        <f t="shared" si="7"/>
        <v>212211</v>
      </c>
      <c r="F65" s="62">
        <f t="shared" si="7"/>
        <v>0</v>
      </c>
      <c r="G65" s="62">
        <f t="shared" si="0"/>
        <v>212211</v>
      </c>
    </row>
    <row r="66" spans="1:7" x14ac:dyDescent="0.25">
      <c r="A66" s="52">
        <v>32</v>
      </c>
      <c r="B66" s="53"/>
      <c r="C66" s="54"/>
      <c r="D66" s="23" t="s">
        <v>27</v>
      </c>
      <c r="E66" s="62">
        <v>212211</v>
      </c>
      <c r="F66" s="62">
        <v>0</v>
      </c>
      <c r="G66" s="62">
        <f t="shared" ref="G66:G84" si="8">SUM(E66:F66)</f>
        <v>212211</v>
      </c>
    </row>
    <row r="67" spans="1:7" ht="25.5" x14ac:dyDescent="0.25">
      <c r="A67" s="100" t="s">
        <v>124</v>
      </c>
      <c r="B67" s="101"/>
      <c r="C67" s="102"/>
      <c r="D67" s="24" t="s">
        <v>125</v>
      </c>
      <c r="E67" s="67">
        <f t="shared" ref="E67:F69" si="9">SUM(E68)</f>
        <v>96142</v>
      </c>
      <c r="F67" s="67">
        <f t="shared" si="9"/>
        <v>0</v>
      </c>
      <c r="G67" s="67">
        <f t="shared" si="8"/>
        <v>96142</v>
      </c>
    </row>
    <row r="68" spans="1:7" ht="25.5" x14ac:dyDescent="0.25">
      <c r="A68" s="100" t="s">
        <v>126</v>
      </c>
      <c r="B68" s="101"/>
      <c r="C68" s="102"/>
      <c r="D68" s="24" t="s">
        <v>127</v>
      </c>
      <c r="E68" s="67">
        <f t="shared" si="9"/>
        <v>96142</v>
      </c>
      <c r="F68" s="67">
        <f t="shared" si="9"/>
        <v>0</v>
      </c>
      <c r="G68" s="67">
        <f t="shared" si="8"/>
        <v>96142</v>
      </c>
    </row>
    <row r="69" spans="1:7" ht="25.5" x14ac:dyDescent="0.25">
      <c r="A69" s="103" t="s">
        <v>122</v>
      </c>
      <c r="B69" s="104"/>
      <c r="C69" s="105"/>
      <c r="D69" s="33" t="s">
        <v>123</v>
      </c>
      <c r="E69" s="68">
        <f t="shared" si="9"/>
        <v>96142</v>
      </c>
      <c r="F69" s="68">
        <f t="shared" si="9"/>
        <v>0</v>
      </c>
      <c r="G69" s="68">
        <f t="shared" si="8"/>
        <v>96142</v>
      </c>
    </row>
    <row r="70" spans="1:7" ht="25.5" x14ac:dyDescent="0.25">
      <c r="A70" s="106">
        <v>4</v>
      </c>
      <c r="B70" s="107"/>
      <c r="C70" s="108"/>
      <c r="D70" s="23" t="s">
        <v>12</v>
      </c>
      <c r="E70" s="62">
        <f>SUM(E71:E73)</f>
        <v>96142</v>
      </c>
      <c r="F70" s="62">
        <f>SUM(F71:F73)</f>
        <v>0</v>
      </c>
      <c r="G70" s="62">
        <f t="shared" si="8"/>
        <v>96142</v>
      </c>
    </row>
    <row r="71" spans="1:7" ht="25.5" x14ac:dyDescent="0.25">
      <c r="A71" s="97">
        <v>41</v>
      </c>
      <c r="B71" s="98"/>
      <c r="C71" s="99"/>
      <c r="D71" s="23" t="s">
        <v>13</v>
      </c>
      <c r="E71" s="62">
        <v>2200</v>
      </c>
      <c r="F71" s="62">
        <v>0</v>
      </c>
      <c r="G71" s="62">
        <f t="shared" si="8"/>
        <v>2200</v>
      </c>
    </row>
    <row r="72" spans="1:7" ht="25.5" x14ac:dyDescent="0.25">
      <c r="A72" s="52">
        <v>42</v>
      </c>
      <c r="B72" s="53"/>
      <c r="C72" s="54"/>
      <c r="D72" s="23" t="s">
        <v>34</v>
      </c>
      <c r="E72" s="62">
        <v>65192</v>
      </c>
      <c r="F72" s="62">
        <v>0</v>
      </c>
      <c r="G72" s="62">
        <f t="shared" si="8"/>
        <v>65192</v>
      </c>
    </row>
    <row r="73" spans="1:7" ht="25.5" x14ac:dyDescent="0.25">
      <c r="A73" s="52">
        <v>45</v>
      </c>
      <c r="B73" s="53"/>
      <c r="C73" s="54"/>
      <c r="D73" s="23" t="s">
        <v>76</v>
      </c>
      <c r="E73" s="62">
        <v>28750</v>
      </c>
      <c r="F73" s="62">
        <v>0</v>
      </c>
      <c r="G73" s="62">
        <f t="shared" si="8"/>
        <v>28750</v>
      </c>
    </row>
    <row r="74" spans="1:7" x14ac:dyDescent="0.25">
      <c r="A74" s="100" t="s">
        <v>128</v>
      </c>
      <c r="B74" s="101"/>
      <c r="C74" s="102"/>
      <c r="D74" s="24" t="s">
        <v>129</v>
      </c>
      <c r="E74" s="67">
        <f>SUM(E76)</f>
        <v>265445</v>
      </c>
      <c r="F74" s="67">
        <f>SUM(F76)</f>
        <v>0</v>
      </c>
      <c r="G74" s="67">
        <f t="shared" si="8"/>
        <v>265445</v>
      </c>
    </row>
    <row r="75" spans="1:7" x14ac:dyDescent="0.25">
      <c r="A75" s="100" t="s">
        <v>99</v>
      </c>
      <c r="B75" s="101"/>
      <c r="C75" s="102"/>
      <c r="D75" s="24" t="s">
        <v>129</v>
      </c>
      <c r="E75" s="67">
        <f t="shared" ref="E75:F77" si="10">SUM(E76)</f>
        <v>265445</v>
      </c>
      <c r="F75" s="67">
        <f t="shared" si="10"/>
        <v>0</v>
      </c>
      <c r="G75" s="67">
        <f t="shared" si="8"/>
        <v>265445</v>
      </c>
    </row>
    <row r="76" spans="1:7" ht="25.5" x14ac:dyDescent="0.25">
      <c r="A76" s="103" t="s">
        <v>122</v>
      </c>
      <c r="B76" s="104"/>
      <c r="C76" s="105"/>
      <c r="D76" s="33" t="s">
        <v>123</v>
      </c>
      <c r="E76" s="68">
        <f t="shared" si="10"/>
        <v>265445</v>
      </c>
      <c r="F76" s="68">
        <f t="shared" si="10"/>
        <v>0</v>
      </c>
      <c r="G76" s="68">
        <f t="shared" si="8"/>
        <v>265445</v>
      </c>
    </row>
    <row r="77" spans="1:7" ht="25.5" x14ac:dyDescent="0.25">
      <c r="A77" s="97">
        <v>5</v>
      </c>
      <c r="B77" s="98"/>
      <c r="C77" s="99"/>
      <c r="D77" s="23" t="s">
        <v>22</v>
      </c>
      <c r="E77" s="62">
        <f t="shared" si="10"/>
        <v>265445</v>
      </c>
      <c r="F77" s="62">
        <f t="shared" si="10"/>
        <v>0</v>
      </c>
      <c r="G77" s="62">
        <f t="shared" si="8"/>
        <v>265445</v>
      </c>
    </row>
    <row r="78" spans="1:7" ht="25.5" x14ac:dyDescent="0.25">
      <c r="A78" s="97">
        <v>54</v>
      </c>
      <c r="B78" s="98"/>
      <c r="C78" s="99"/>
      <c r="D78" s="23" t="s">
        <v>28</v>
      </c>
      <c r="E78" s="62">
        <v>265445</v>
      </c>
      <c r="F78" s="62">
        <v>0</v>
      </c>
      <c r="G78" s="62">
        <f t="shared" si="8"/>
        <v>265445</v>
      </c>
    </row>
    <row r="79" spans="1:7" ht="24.75" customHeight="1" x14ac:dyDescent="0.25">
      <c r="A79" s="100" t="s">
        <v>124</v>
      </c>
      <c r="B79" s="101"/>
      <c r="C79" s="102"/>
      <c r="D79" s="24" t="s">
        <v>130</v>
      </c>
      <c r="E79" s="67">
        <f>SUM(E81)</f>
        <v>0</v>
      </c>
      <c r="F79" s="67">
        <f>SUM(F81)</f>
        <v>0</v>
      </c>
      <c r="G79" s="67">
        <f t="shared" si="8"/>
        <v>0</v>
      </c>
    </row>
    <row r="80" spans="1:7" ht="38.25" x14ac:dyDescent="0.25">
      <c r="A80" s="100" t="s">
        <v>131</v>
      </c>
      <c r="B80" s="101"/>
      <c r="C80" s="102"/>
      <c r="D80" s="24" t="s">
        <v>132</v>
      </c>
      <c r="E80" s="67">
        <f t="shared" ref="E80:F81" si="11">SUM(E81)</f>
        <v>0</v>
      </c>
      <c r="F80" s="67">
        <f t="shared" si="11"/>
        <v>0</v>
      </c>
      <c r="G80" s="67">
        <f t="shared" si="8"/>
        <v>0</v>
      </c>
    </row>
    <row r="81" spans="1:7" x14ac:dyDescent="0.25">
      <c r="A81" s="103" t="s">
        <v>118</v>
      </c>
      <c r="B81" s="104"/>
      <c r="C81" s="105"/>
      <c r="D81" s="33" t="s">
        <v>119</v>
      </c>
      <c r="E81" s="68">
        <f t="shared" si="11"/>
        <v>0</v>
      </c>
      <c r="F81" s="68">
        <f t="shared" si="11"/>
        <v>0</v>
      </c>
      <c r="G81" s="68">
        <f t="shared" si="8"/>
        <v>0</v>
      </c>
    </row>
    <row r="82" spans="1:7" x14ac:dyDescent="0.25">
      <c r="A82" s="97">
        <v>3</v>
      </c>
      <c r="B82" s="98"/>
      <c r="C82" s="99"/>
      <c r="D82" s="23" t="s">
        <v>10</v>
      </c>
      <c r="E82" s="62">
        <f>SUM(E83:E84)</f>
        <v>0</v>
      </c>
      <c r="F82" s="62">
        <f>SUM(F84)</f>
        <v>0</v>
      </c>
      <c r="G82" s="62">
        <f t="shared" si="8"/>
        <v>0</v>
      </c>
    </row>
    <row r="83" spans="1:7" x14ac:dyDescent="0.25">
      <c r="A83" s="52">
        <v>31</v>
      </c>
      <c r="B83" s="53"/>
      <c r="C83" s="54"/>
      <c r="D83" s="23" t="s">
        <v>11</v>
      </c>
      <c r="E83" s="62">
        <v>0</v>
      </c>
      <c r="F83" s="62"/>
      <c r="G83" s="62">
        <f t="shared" si="8"/>
        <v>0</v>
      </c>
    </row>
    <row r="84" spans="1:7" x14ac:dyDescent="0.25">
      <c r="A84" s="97">
        <v>32</v>
      </c>
      <c r="B84" s="98"/>
      <c r="C84" s="99"/>
      <c r="D84" s="23" t="s">
        <v>27</v>
      </c>
      <c r="E84" s="62">
        <v>0</v>
      </c>
      <c r="F84" s="62">
        <v>0</v>
      </c>
      <c r="G84" s="62">
        <f t="shared" si="8"/>
        <v>0</v>
      </c>
    </row>
    <row r="85" spans="1:7" ht="47.25" customHeight="1" x14ac:dyDescent="0.25">
      <c r="A85" s="100" t="s">
        <v>97</v>
      </c>
      <c r="B85" s="101"/>
      <c r="C85" s="102"/>
      <c r="D85" s="24" t="s">
        <v>151</v>
      </c>
      <c r="E85" s="67">
        <f>SUM(E86)</f>
        <v>0</v>
      </c>
      <c r="F85" s="67">
        <f>SUM(F86)</f>
        <v>524809.18000000005</v>
      </c>
      <c r="G85" s="67">
        <f>SUM(E85:F85)</f>
        <v>524809.18000000005</v>
      </c>
    </row>
    <row r="86" spans="1:7" ht="38.25" customHeight="1" x14ac:dyDescent="0.25">
      <c r="A86" s="100" t="s">
        <v>149</v>
      </c>
      <c r="B86" s="101"/>
      <c r="C86" s="102"/>
      <c r="D86" s="24" t="s">
        <v>150</v>
      </c>
      <c r="E86" s="67">
        <f>SUM(E87)</f>
        <v>0</v>
      </c>
      <c r="F86" s="67">
        <f>SUM(F87)</f>
        <v>524809.18000000005</v>
      </c>
      <c r="G86" s="67">
        <f t="shared" ref="G86:G92" si="12">SUM(E86:F86)</f>
        <v>524809.18000000005</v>
      </c>
    </row>
    <row r="87" spans="1:7" x14ac:dyDescent="0.25">
      <c r="A87" s="103" t="s">
        <v>118</v>
      </c>
      <c r="B87" s="104"/>
      <c r="C87" s="105"/>
      <c r="D87" s="33" t="s">
        <v>119</v>
      </c>
      <c r="E87" s="68">
        <f>SUM(E88+E90)</f>
        <v>0</v>
      </c>
      <c r="F87" s="68">
        <f>SUM(F88+F90)</f>
        <v>524809.18000000005</v>
      </c>
      <c r="G87" s="68">
        <f t="shared" si="12"/>
        <v>524809.18000000005</v>
      </c>
    </row>
    <row r="88" spans="1:7" x14ac:dyDescent="0.25">
      <c r="A88" s="97">
        <v>3</v>
      </c>
      <c r="B88" s="98"/>
      <c r="C88" s="99"/>
      <c r="D88" s="23" t="s">
        <v>10</v>
      </c>
      <c r="E88" s="62">
        <f>SUM(E89)</f>
        <v>0</v>
      </c>
      <c r="F88" s="62">
        <f>SUM(F89)</f>
        <v>104093.04</v>
      </c>
      <c r="G88" s="62">
        <f t="shared" si="12"/>
        <v>104093.04</v>
      </c>
    </row>
    <row r="89" spans="1:7" x14ac:dyDescent="0.25">
      <c r="A89" s="97">
        <v>32</v>
      </c>
      <c r="B89" s="98"/>
      <c r="C89" s="99"/>
      <c r="D89" s="23" t="s">
        <v>27</v>
      </c>
      <c r="E89" s="62">
        <v>0</v>
      </c>
      <c r="F89" s="62">
        <v>104093.04</v>
      </c>
      <c r="G89" s="62">
        <f t="shared" si="12"/>
        <v>104093.04</v>
      </c>
    </row>
    <row r="90" spans="1:7" ht="25.5" x14ac:dyDescent="0.25">
      <c r="A90" s="97">
        <v>4</v>
      </c>
      <c r="B90" s="98"/>
      <c r="C90" s="99"/>
      <c r="D90" s="23" t="s">
        <v>12</v>
      </c>
      <c r="E90" s="62">
        <f>SUM(E91+E92)</f>
        <v>0</v>
      </c>
      <c r="F90" s="62">
        <f>SUM(F91:F92)</f>
        <v>420716.14</v>
      </c>
      <c r="G90" s="62">
        <f t="shared" si="12"/>
        <v>420716.14</v>
      </c>
    </row>
    <row r="91" spans="1:7" ht="25.5" x14ac:dyDescent="0.25">
      <c r="A91" s="97">
        <v>42</v>
      </c>
      <c r="B91" s="98"/>
      <c r="C91" s="99"/>
      <c r="D91" s="23" t="s">
        <v>34</v>
      </c>
      <c r="E91" s="62">
        <v>0</v>
      </c>
      <c r="F91" s="62">
        <v>10074.39</v>
      </c>
      <c r="G91" s="62">
        <f t="shared" si="12"/>
        <v>10074.39</v>
      </c>
    </row>
    <row r="92" spans="1:7" ht="25.5" x14ac:dyDescent="0.25">
      <c r="A92" s="97">
        <v>45</v>
      </c>
      <c r="B92" s="98"/>
      <c r="C92" s="99"/>
      <c r="D92" s="23" t="s">
        <v>76</v>
      </c>
      <c r="E92" s="62">
        <v>0</v>
      </c>
      <c r="F92" s="62">
        <v>410641.75</v>
      </c>
      <c r="G92" s="62">
        <f t="shared" si="12"/>
        <v>410641.75</v>
      </c>
    </row>
  </sheetData>
  <mergeCells count="51">
    <mergeCell ref="A3:G3"/>
    <mergeCell ref="A5:C5"/>
    <mergeCell ref="A1:H1"/>
    <mergeCell ref="A57:C57"/>
    <mergeCell ref="A58:C58"/>
    <mergeCell ref="A20:C20"/>
    <mergeCell ref="A8:C8"/>
    <mergeCell ref="A9:C9"/>
    <mergeCell ref="A11:C11"/>
    <mergeCell ref="A10:C10"/>
    <mergeCell ref="A6:C6"/>
    <mergeCell ref="A7:C7"/>
    <mergeCell ref="A59:C59"/>
    <mergeCell ref="A23:C23"/>
    <mergeCell ref="A24:C24"/>
    <mergeCell ref="A25:C25"/>
    <mergeCell ref="A26:C26"/>
    <mergeCell ref="A34:C34"/>
    <mergeCell ref="A37:C37"/>
    <mergeCell ref="A43:C43"/>
    <mergeCell ref="A40:C40"/>
    <mergeCell ref="A46:C46"/>
    <mergeCell ref="A50:C50"/>
    <mergeCell ref="A51:C51"/>
    <mergeCell ref="A49:C49"/>
    <mergeCell ref="A62:C62"/>
    <mergeCell ref="A63:C63"/>
    <mergeCell ref="A64:C64"/>
    <mergeCell ref="A67:C67"/>
    <mergeCell ref="A68:C68"/>
    <mergeCell ref="A76:C76"/>
    <mergeCell ref="A77:C77"/>
    <mergeCell ref="A78:C78"/>
    <mergeCell ref="A69:C69"/>
    <mergeCell ref="A70:C70"/>
    <mergeCell ref="A71:C71"/>
    <mergeCell ref="A74:C74"/>
    <mergeCell ref="A75:C75"/>
    <mergeCell ref="A79:C79"/>
    <mergeCell ref="A80:C80"/>
    <mergeCell ref="A81:C81"/>
    <mergeCell ref="A82:C82"/>
    <mergeCell ref="A84:C84"/>
    <mergeCell ref="A91:C91"/>
    <mergeCell ref="A92:C92"/>
    <mergeCell ref="A85:C85"/>
    <mergeCell ref="A86:C86"/>
    <mergeCell ref="A87:C87"/>
    <mergeCell ref="A88:C88"/>
    <mergeCell ref="A90:C90"/>
    <mergeCell ref="A89:C89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'POSEBNI DIO'!Podrucje_ispisa</vt:lpstr>
      <vt:lpstr>'Prihodi i rashodi po izvorima'!Podrucje_ispisa</vt:lpstr>
      <vt:lpstr>'Rashodi prema funkcijskoj kl'!Podrucje_ispisa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Petra Sočan</cp:lastModifiedBy>
  <cp:lastPrinted>2024-06-27T12:06:05Z</cp:lastPrinted>
  <dcterms:created xsi:type="dcterms:W3CDTF">2022-08-12T12:51:27Z</dcterms:created>
  <dcterms:modified xsi:type="dcterms:W3CDTF">2024-07-12T06:12:07Z</dcterms:modified>
</cp:coreProperties>
</file>