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MATERIJALI ZA UV\2022\"/>
    </mc:Choice>
  </mc:AlternateContent>
  <xr:revisionPtr revIDLastSave="0" documentId="8_{56EE9959-327A-4CD0-B7A0-9502CBAB25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CW147_IspisRealizacijaIndeksPo" sheetId="1" r:id="rId1"/>
  </sheets>
  <definedNames>
    <definedName name="_xlnm.Print_Area" localSheetId="0">LCW147_IspisRealizacijaIndeksPo!$A$1:$E$139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9" i="1" l="1"/>
  <c r="E69" i="1"/>
  <c r="E71" i="1" l="1"/>
  <c r="E70" i="1" s="1"/>
  <c r="D71" i="1"/>
  <c r="D70" i="1" s="1"/>
  <c r="E44" i="1"/>
  <c r="E43" i="1" s="1"/>
  <c r="E42" i="1" s="1"/>
  <c r="D44" i="1"/>
  <c r="D43" i="1" s="1"/>
  <c r="D42" i="1" s="1"/>
  <c r="D53" i="1"/>
  <c r="D57" i="1"/>
  <c r="D62" i="1"/>
  <c r="E114" i="1"/>
  <c r="E113" i="1" s="1"/>
  <c r="E117" i="1"/>
  <c r="E116" i="1" s="1"/>
  <c r="D114" i="1"/>
  <c r="D113" i="1" s="1"/>
  <c r="D117" i="1"/>
  <c r="D116" i="1" s="1"/>
  <c r="E132" i="1"/>
  <c r="E137" i="1"/>
  <c r="D132" i="1"/>
  <c r="D137" i="1"/>
  <c r="D86" i="1"/>
  <c r="D85" i="1" s="1"/>
  <c r="D84" i="1" s="1"/>
  <c r="D83" i="1" s="1"/>
  <c r="D81" i="1"/>
  <c r="D80" i="1" s="1"/>
  <c r="D79" i="1" s="1"/>
  <c r="D78" i="1" s="1"/>
  <c r="D76" i="1"/>
  <c r="D75" i="1" s="1"/>
  <c r="D74" i="1" s="1"/>
  <c r="D73" i="1" s="1"/>
  <c r="E67" i="1"/>
  <c r="D67" i="1"/>
  <c r="D65" i="1"/>
  <c r="D64" i="1" s="1"/>
  <c r="D112" i="1" l="1"/>
  <c r="D52" i="1"/>
  <c r="D51" i="1" s="1"/>
  <c r="E112" i="1"/>
  <c r="E111" i="1" s="1"/>
  <c r="E110" i="1" s="1"/>
  <c r="D111" i="1"/>
  <c r="D110" i="1" s="1"/>
  <c r="E49" i="1"/>
  <c r="D49" i="1"/>
  <c r="D48" i="1" s="1"/>
  <c r="D47" i="1" s="1"/>
  <c r="D46" i="1" s="1"/>
  <c r="D40" i="1" l="1"/>
  <c r="D39" i="1" s="1"/>
  <c r="E40" i="1"/>
  <c r="E39" i="1" s="1"/>
  <c r="E37" i="1"/>
  <c r="D17" i="1" l="1"/>
  <c r="D21" i="1"/>
  <c r="D27" i="1"/>
  <c r="D35" i="1"/>
  <c r="D37" i="1"/>
  <c r="E135" i="1"/>
  <c r="E134" i="1" s="1"/>
  <c r="D135" i="1"/>
  <c r="D134" i="1" s="1"/>
  <c r="D128" i="1" s="1"/>
  <c r="E130" i="1"/>
  <c r="D130" i="1"/>
  <c r="D129" i="1" s="1"/>
  <c r="E123" i="1"/>
  <c r="E122" i="1" s="1"/>
  <c r="E121" i="1" s="1"/>
  <c r="E120" i="1" s="1"/>
  <c r="E119" i="1" s="1"/>
  <c r="D123" i="1"/>
  <c r="D122" i="1" s="1"/>
  <c r="D121" i="1" s="1"/>
  <c r="D120" i="1" s="1"/>
  <c r="D119" i="1" s="1"/>
  <c r="E104" i="1"/>
  <c r="E106" i="1"/>
  <c r="E108" i="1"/>
  <c r="D104" i="1"/>
  <c r="D106" i="1"/>
  <c r="D108" i="1"/>
  <c r="E98" i="1"/>
  <c r="E97" i="1" s="1"/>
  <c r="E96" i="1" s="1"/>
  <c r="E95" i="1" s="1"/>
  <c r="E94" i="1" s="1"/>
  <c r="D98" i="1"/>
  <c r="D97" i="1" s="1"/>
  <c r="D96" i="1" s="1"/>
  <c r="D95" i="1" s="1"/>
  <c r="D94" i="1" s="1"/>
  <c r="E92" i="1"/>
  <c r="E91" i="1" s="1"/>
  <c r="E90" i="1" s="1"/>
  <c r="E89" i="1" s="1"/>
  <c r="E88" i="1" s="1"/>
  <c r="D92" i="1"/>
  <c r="D91" i="1" s="1"/>
  <c r="D90" i="1" s="1"/>
  <c r="D89" i="1" s="1"/>
  <c r="D88" i="1" s="1"/>
  <c r="D103" i="1" l="1"/>
  <c r="D102" i="1" s="1"/>
  <c r="E129" i="1"/>
  <c r="E128" i="1" s="1"/>
  <c r="E127" i="1" s="1"/>
  <c r="E125" i="1" s="1"/>
  <c r="D16" i="1"/>
  <c r="D127" i="1"/>
  <c r="E103" i="1"/>
  <c r="E102" i="1" s="1"/>
  <c r="E101" i="1" s="1"/>
  <c r="E100" i="1" s="1"/>
  <c r="E86" i="1"/>
  <c r="E85" i="1" s="1"/>
  <c r="E84" i="1" s="1"/>
  <c r="D101" i="1" l="1"/>
  <c r="D100" i="1" s="1"/>
  <c r="D125" i="1"/>
  <c r="E83" i="1"/>
  <c r="E33" i="1"/>
  <c r="D33" i="1"/>
  <c r="D32" i="1" s="1"/>
  <c r="D15" i="1" s="1"/>
  <c r="D14" i="1" l="1"/>
  <c r="D13" i="1" s="1"/>
  <c r="D12" i="1" s="1"/>
  <c r="D11" i="1" s="1"/>
  <c r="D10" i="1" s="1"/>
  <c r="D9" i="1" s="1"/>
  <c r="D8" i="1" s="1"/>
  <c r="E27" i="1"/>
  <c r="E30" i="1"/>
  <c r="E35" i="1"/>
  <c r="E32" i="1" s="1"/>
  <c r="E62" i="1"/>
  <c r="E65" i="1"/>
  <c r="E64" i="1" s="1"/>
  <c r="E76" i="1"/>
  <c r="E75" i="1" s="1"/>
  <c r="E81" i="1"/>
  <c r="E80" i="1" s="1"/>
  <c r="E79" i="1" s="1"/>
  <c r="E78" i="1" s="1"/>
  <c r="E74" i="1" l="1"/>
  <c r="E73" i="1" s="1"/>
  <c r="E17" i="1"/>
  <c r="E48" i="1"/>
  <c r="E47" i="1" s="1"/>
  <c r="E57" i="1"/>
  <c r="E53" i="1"/>
  <c r="E21" i="1"/>
  <c r="E52" i="1" l="1"/>
  <c r="E51" i="1" s="1"/>
  <c r="E46" i="1" s="1"/>
  <c r="E16" i="1"/>
  <c r="E15" i="1" s="1"/>
  <c r="E14" i="1" l="1"/>
  <c r="E13" i="1" s="1"/>
  <c r="E12" i="1" l="1"/>
  <c r="E11" i="1" s="1"/>
  <c r="E10" i="1" s="1"/>
  <c r="E9" i="1" s="1"/>
  <c r="E8" i="1" s="1"/>
  <c r="E7" i="1" s="1"/>
  <c r="D7" i="1"/>
</calcChain>
</file>

<file path=xl/sharedStrings.xml><?xml version="1.0" encoding="utf-8"?>
<sst xmlns="http://schemas.openxmlformats.org/spreadsheetml/2006/main" count="310" uniqueCount="127">
  <si>
    <t/>
  </si>
  <si>
    <t>POZICIJA</t>
  </si>
  <si>
    <t>BROJ KONTA</t>
  </si>
  <si>
    <t>VRSTA RASHODA / IZDATAKA</t>
  </si>
  <si>
    <t>PLANIRANO</t>
  </si>
  <si>
    <t>SVEUKUPNO RASHODI / IZDACI</t>
  </si>
  <si>
    <t xml:space="preserve">Korisnik </t>
  </si>
  <si>
    <t>K047</t>
  </si>
  <si>
    <t>NAFTALAN- SPECIJALNA BOLNICA ZA MED. REHABILITACIJU (40703)</t>
  </si>
  <si>
    <t>Razdjel</t>
  </si>
  <si>
    <t>005</t>
  </si>
  <si>
    <t>UPRAVNI ODJEL ZA ZDRAVSTVO, SOCIJALNU SKRB I HRVATSKE BRANITELJE</t>
  </si>
  <si>
    <t>Glava</t>
  </si>
  <si>
    <t>005004</t>
  </si>
  <si>
    <t>USTANOVE U ZDRAVSTVU IZVAN ŽUPANIJSKOG PRORAČUNA</t>
  </si>
  <si>
    <t>Glavni program</t>
  </si>
  <si>
    <t>Program</t>
  </si>
  <si>
    <t xml:space="preserve">Izvor </t>
  </si>
  <si>
    <t>PRIHODI OD PRODAJE NEFINANCIJSKE IMOVINE I NAKNADE S NASLOVA</t>
  </si>
  <si>
    <t>PRIHODI OD NEF.  IMOV. I NADOK. ŠTETA S OSNO. OSIG.- U. U ZD</t>
  </si>
  <si>
    <t>4</t>
  </si>
  <si>
    <t>Rashodi za nabavu nefinancijske imovine</t>
  </si>
  <si>
    <t>42</t>
  </si>
  <si>
    <t>Rashodi za nabavu proizvedene dugotrajne imovine</t>
  </si>
  <si>
    <t>P60</t>
  </si>
  <si>
    <t>PROGRAMI USTANOVA U ZDRAVSTVU IZVAN ŽUPANIJSKOG PRORAČUNA</t>
  </si>
  <si>
    <t>1001</t>
  </si>
  <si>
    <t>PROGRAM REDOVNE DJELATNOSTI- ZDRAVSTVENA ZAŠTITA</t>
  </si>
  <si>
    <t>Aktivnost</t>
  </si>
  <si>
    <t>A100001</t>
  </si>
  <si>
    <t>PRUŽANJE SPECIJALISTIČKO-KONZILIJARNOG BOLNIČKOG LIJEČENJA</t>
  </si>
  <si>
    <t>3.</t>
  </si>
  <si>
    <t>VLASTITI PRIHODI</t>
  </si>
  <si>
    <t>3.1.</t>
  </si>
  <si>
    <t>VLASTITI PRIHODI- USTANOVE U ZDRAVSTVU</t>
  </si>
  <si>
    <t>3</t>
  </si>
  <si>
    <t>Rashodi poslovanja</t>
  </si>
  <si>
    <t>31</t>
  </si>
  <si>
    <t>Rashodi za zaposlene</t>
  </si>
  <si>
    <t>311</t>
  </si>
  <si>
    <t>Plaće (Bruto)</t>
  </si>
  <si>
    <t>312</t>
  </si>
  <si>
    <t>Ostali rashodi za zaposlene</t>
  </si>
  <si>
    <t>313</t>
  </si>
  <si>
    <t>Doprinosi na plaće</t>
  </si>
  <si>
    <t>32</t>
  </si>
  <si>
    <t>Materijalni rashodi</t>
  </si>
  <si>
    <t>321</t>
  </si>
  <si>
    <t>Naknade troškova zaposlenima</t>
  </si>
  <si>
    <t>322</t>
  </si>
  <si>
    <t>Rashodi za materijal i energiju</t>
  </si>
  <si>
    <t>323</t>
  </si>
  <si>
    <t>Rashodi za usluge</t>
  </si>
  <si>
    <t>324</t>
  </si>
  <si>
    <t>Naknade troškova osobama izvan radnog odnosa</t>
  </si>
  <si>
    <t>329</t>
  </si>
  <si>
    <t>Ostali nespomenuti rashodi poslovanja</t>
  </si>
  <si>
    <t>34</t>
  </si>
  <si>
    <t>Financijski rashodi</t>
  </si>
  <si>
    <t>343</t>
  </si>
  <si>
    <t>Ostali financijski rashodi</t>
  </si>
  <si>
    <t>38</t>
  </si>
  <si>
    <t>Ostali rashodi</t>
  </si>
  <si>
    <t>381</t>
  </si>
  <si>
    <t>Tekuće donacije</t>
  </si>
  <si>
    <t>422</t>
  </si>
  <si>
    <t>Postrojenja i oprema</t>
  </si>
  <si>
    <t>4.</t>
  </si>
  <si>
    <t>PRIHODI ZA POSEBNE NAMJENE</t>
  </si>
  <si>
    <t>PRIHODI ZA POSEBNE NAMJENE- OSTALO (USTANOVE U ZDRAVSTVU)</t>
  </si>
  <si>
    <t>PRIHODI ZA POSEBNE NAMJENE- HZZO</t>
  </si>
  <si>
    <t>426</t>
  </si>
  <si>
    <t>Nematerijalna proizvedena imovina</t>
  </si>
  <si>
    <t>5.</t>
  </si>
  <si>
    <t>POMOĆI</t>
  </si>
  <si>
    <t>POMOĆI- USTANOVE U ZDRAVSTVU</t>
  </si>
  <si>
    <t>6.</t>
  </si>
  <si>
    <t>DONACIJE</t>
  </si>
  <si>
    <t>DONACIJE- USTANOVE U ZDRAVSTVU</t>
  </si>
  <si>
    <t>45</t>
  </si>
  <si>
    <t>Rashodi za dodatna ulaganja na nefinancijskoj imovini</t>
  </si>
  <si>
    <t>451</t>
  </si>
  <si>
    <t>Dodatna ulaganja na građevinskim objektima</t>
  </si>
  <si>
    <t>Rashodi za nabavu neproizvedene dugotrajne imovine</t>
  </si>
  <si>
    <t>Nematerijalna imovina</t>
  </si>
  <si>
    <t>Kamate za primljene kredite i zajmove</t>
  </si>
  <si>
    <t>A100002</t>
  </si>
  <si>
    <t>Prevencija liječenja</t>
  </si>
  <si>
    <t>1.</t>
  </si>
  <si>
    <t>1.2.</t>
  </si>
  <si>
    <t>Opći prihodi i primici</t>
  </si>
  <si>
    <t>Opći prihodi i primici - proračun zagrebačke županije</t>
  </si>
  <si>
    <t>A100003</t>
  </si>
  <si>
    <t>Održavanje objekata i opreme decentralizirano</t>
  </si>
  <si>
    <t>K000001</t>
  </si>
  <si>
    <t>Izgradnja i opremanje bolnice</t>
  </si>
  <si>
    <t>Tekući projekt</t>
  </si>
  <si>
    <t>T100008</t>
  </si>
  <si>
    <t>Financijska pomoć za nabavku zaštitne opreme i dezinfekcijskih sredstava</t>
  </si>
  <si>
    <t>Izdaci za financijsku imovinui otplate zajmova</t>
  </si>
  <si>
    <t>Izdaci za otplatu glavnice primljenih kredita i zajmova</t>
  </si>
  <si>
    <t>Otplata glavnice primljenih kredita i zajmova od kreditnih i ostalih financijskih institucija izvan javmog sektora</t>
  </si>
  <si>
    <t>T100009</t>
  </si>
  <si>
    <t>Pokriće gubitka nastalog u redovnom psolovanju ustanove</t>
  </si>
  <si>
    <t>Postojenje i oprema</t>
  </si>
  <si>
    <t>Rashodi za dodatna ulaganja na građevisnkim objektima</t>
  </si>
  <si>
    <t>A100004</t>
  </si>
  <si>
    <t>Otplate kredita</t>
  </si>
  <si>
    <t>REALIZIRANO          1.1.-31.12.2021.</t>
  </si>
  <si>
    <t>IZVRŠENJE FINANCIJSKOG PLANA</t>
  </si>
  <si>
    <t>01.01.2021.-31.12.2021.</t>
  </si>
  <si>
    <t>9</t>
  </si>
  <si>
    <t>Vlastiti izvori</t>
  </si>
  <si>
    <t>92</t>
  </si>
  <si>
    <t>Rezultat poslovanja</t>
  </si>
  <si>
    <t>922</t>
  </si>
  <si>
    <t>Višak/manjak prihoda</t>
  </si>
  <si>
    <t>VLASTITI PRIHODI- PRENESNI MANJAK PRIHODA- USTANOVE U ZDRAVST</t>
  </si>
  <si>
    <t>PRIHODI ZA POSEBNE NAMJENE- HZZO - MANJAK PRIHODA</t>
  </si>
  <si>
    <t>2.</t>
  </si>
  <si>
    <t>2.1.</t>
  </si>
  <si>
    <t>2.3.</t>
  </si>
  <si>
    <t>3.2.</t>
  </si>
  <si>
    <t>3.4.</t>
  </si>
  <si>
    <t>4.1.</t>
  </si>
  <si>
    <t>5.3.</t>
  </si>
  <si>
    <t>6.1.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</si>
</sst>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\ 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A3C9B9"/>
        <bgColor rgb="FFA3C9B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9CA9FE"/>
        <bgColor rgb="FF9CA9FE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EDE01"/>
        <bgColor rgb="FFFEDE01"/>
      </patternFill>
    </fill>
    <fill>
      <patternFill patternType="solid">
        <fgColor rgb="FFFFEE75"/>
        <bgColor rgb="FFFFEE75"/>
      </patternFill>
    </fill>
    <fill>
      <patternFill patternType="solid">
        <fgColor rgb="FFFFFFFF"/>
        <bgColor rgb="FFFFFFFF"/>
      </patternFill>
    </fill>
    <fill>
      <patternFill patternType="none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7" fillId="12" borderId="0"/>
    <xf numFmtId="0" fontId="7" fillId="12" borderId="0"/>
    <xf numFmtId="0" fontId="7" fillId="12" borderId="0"/>
  </cellStyleXfs>
  <cellXfs count="62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12" borderId="0" xfId="0" applyFont="1" applyFill="1"/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center" wrapText="1" readingOrder="1"/>
    </xf>
    <xf numFmtId="0" fontId="5" fillId="2" borderId="1" xfId="0" applyFont="1" applyFill="1" applyBorder="1" applyAlignment="1">
      <alignment horizontal="left" vertical="center" wrapText="1" readingOrder="1"/>
    </xf>
    <xf numFmtId="0" fontId="5" fillId="2" borderId="1" xfId="0" applyFont="1" applyFill="1" applyBorder="1" applyAlignment="1">
      <alignment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6" fillId="3" borderId="1" xfId="0" applyFont="1" applyFill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vertical="center" wrapText="1" readingOrder="1"/>
    </xf>
    <xf numFmtId="164" fontId="6" fillId="3" borderId="1" xfId="0" applyNumberFormat="1" applyFont="1" applyFill="1" applyBorder="1" applyAlignment="1">
      <alignment horizontal="right" vertical="center" wrapText="1" readingOrder="1"/>
    </xf>
    <xf numFmtId="0" fontId="5" fillId="4" borderId="1" xfId="0" applyFont="1" applyFill="1" applyBorder="1" applyAlignment="1">
      <alignment horizontal="left" vertical="center" wrapText="1" readingOrder="1"/>
    </xf>
    <xf numFmtId="0" fontId="5" fillId="4" borderId="1" xfId="0" applyFont="1" applyFill="1" applyBorder="1" applyAlignment="1">
      <alignment vertical="center" wrapText="1" readingOrder="1"/>
    </xf>
    <xf numFmtId="164" fontId="5" fillId="4" borderId="1" xfId="0" applyNumberFormat="1" applyFont="1" applyFill="1" applyBorder="1" applyAlignment="1">
      <alignment horizontal="right" vertical="center" wrapText="1" readingOrder="1"/>
    </xf>
    <xf numFmtId="0" fontId="5" fillId="5" borderId="1" xfId="0" applyFont="1" applyFill="1" applyBorder="1" applyAlignment="1">
      <alignment horizontal="left" vertical="center" wrapText="1" readingOrder="1"/>
    </xf>
    <xf numFmtId="0" fontId="5" fillId="5" borderId="1" xfId="0" applyFont="1" applyFill="1" applyBorder="1" applyAlignment="1">
      <alignment vertical="center" wrapText="1" readingOrder="1"/>
    </xf>
    <xf numFmtId="164" fontId="5" fillId="5" borderId="1" xfId="0" applyNumberFormat="1" applyFont="1" applyFill="1" applyBorder="1" applyAlignment="1">
      <alignment horizontal="right" vertical="center" wrapText="1" readingOrder="1"/>
    </xf>
    <xf numFmtId="0" fontId="6" fillId="6" borderId="1" xfId="0" applyFont="1" applyFill="1" applyBorder="1" applyAlignment="1">
      <alignment horizontal="left" vertical="center" wrapText="1" readingOrder="1"/>
    </xf>
    <xf numFmtId="0" fontId="6" fillId="6" borderId="1" xfId="0" applyFont="1" applyFill="1" applyBorder="1" applyAlignment="1">
      <alignment vertical="center" wrapText="1" readingOrder="1"/>
    </xf>
    <xf numFmtId="164" fontId="6" fillId="6" borderId="1" xfId="0" applyNumberFormat="1" applyFont="1" applyFill="1" applyBorder="1" applyAlignment="1">
      <alignment horizontal="right" vertical="center" wrapText="1" readingOrder="1"/>
    </xf>
    <xf numFmtId="0" fontId="6" fillId="7" borderId="1" xfId="0" applyFont="1" applyFill="1" applyBorder="1" applyAlignment="1">
      <alignment horizontal="left" vertical="center" wrapText="1" readingOrder="1"/>
    </xf>
    <xf numFmtId="0" fontId="6" fillId="7" borderId="1" xfId="0" applyFont="1" applyFill="1" applyBorder="1" applyAlignment="1">
      <alignment vertical="center" wrapText="1" readingOrder="1"/>
    </xf>
    <xf numFmtId="164" fontId="6" fillId="7" borderId="1" xfId="0" applyNumberFormat="1" applyFont="1" applyFill="1" applyBorder="1" applyAlignment="1">
      <alignment horizontal="right" vertical="center" wrapText="1" readingOrder="1"/>
    </xf>
    <xf numFmtId="0" fontId="6" fillId="8" borderId="1" xfId="0" applyFont="1" applyFill="1" applyBorder="1" applyAlignment="1">
      <alignment horizontal="left" vertical="center" wrapText="1" readingOrder="1"/>
    </xf>
    <xf numFmtId="0" fontId="6" fillId="8" borderId="1" xfId="0" applyFont="1" applyFill="1" applyBorder="1" applyAlignment="1">
      <alignment vertical="center" wrapText="1" readingOrder="1"/>
    </xf>
    <xf numFmtId="164" fontId="6" fillId="8" borderId="1" xfId="0" applyNumberFormat="1" applyFont="1" applyFill="1" applyBorder="1" applyAlignment="1">
      <alignment horizontal="right" vertical="center" wrapText="1" readingOrder="1"/>
    </xf>
    <xf numFmtId="0" fontId="6" fillId="9" borderId="1" xfId="0" applyFont="1" applyFill="1" applyBorder="1" applyAlignment="1">
      <alignment horizontal="left" vertical="center" wrapText="1" readingOrder="1"/>
    </xf>
    <xf numFmtId="0" fontId="6" fillId="9" borderId="1" xfId="0" applyFont="1" applyFill="1" applyBorder="1" applyAlignment="1">
      <alignment vertical="center" wrapText="1" readingOrder="1"/>
    </xf>
    <xf numFmtId="164" fontId="6" fillId="9" borderId="1" xfId="0" applyNumberFormat="1" applyFont="1" applyFill="1" applyBorder="1" applyAlignment="1">
      <alignment horizontal="right" vertical="center" wrapText="1" readingOrder="1"/>
    </xf>
    <xf numFmtId="0" fontId="6" fillId="10" borderId="1" xfId="0" applyFont="1" applyFill="1" applyBorder="1" applyAlignment="1">
      <alignment horizontal="left" vertical="center" wrapText="1" readingOrder="1"/>
    </xf>
    <xf numFmtId="0" fontId="6" fillId="10" borderId="1" xfId="0" applyFont="1" applyFill="1" applyBorder="1" applyAlignment="1">
      <alignment vertical="center" wrapText="1" readingOrder="1"/>
    </xf>
    <xf numFmtId="164" fontId="6" fillId="10" borderId="1" xfId="0" applyNumberFormat="1" applyFont="1" applyFill="1" applyBorder="1" applyAlignment="1">
      <alignment horizontal="right" vertical="center" wrapText="1" readingOrder="1"/>
    </xf>
    <xf numFmtId="0" fontId="6" fillId="11" borderId="1" xfId="0" applyFont="1" applyFill="1" applyBorder="1" applyAlignment="1">
      <alignment horizontal="left" vertical="center" wrapText="1" readingOrder="1"/>
    </xf>
    <xf numFmtId="0" fontId="6" fillId="11" borderId="1" xfId="0" applyFont="1" applyFill="1" applyBorder="1" applyAlignment="1">
      <alignment vertical="center" wrapText="1" readingOrder="1"/>
    </xf>
    <xf numFmtId="164" fontId="6" fillId="11" borderId="1" xfId="0" applyNumberFormat="1" applyFont="1" applyFill="1" applyBorder="1" applyAlignment="1">
      <alignment horizontal="right" vertical="center" wrapText="1" readingOrder="1"/>
    </xf>
    <xf numFmtId="0" fontId="6" fillId="12" borderId="1" xfId="0" applyFont="1" applyFill="1" applyBorder="1" applyAlignment="1">
      <alignment horizontal="left" vertical="center" wrapText="1" readingOrder="1"/>
    </xf>
    <xf numFmtId="0" fontId="6" fillId="12" borderId="1" xfId="0" applyFont="1" applyFill="1" applyBorder="1" applyAlignment="1">
      <alignment vertical="center" wrapText="1" readingOrder="1"/>
    </xf>
    <xf numFmtId="164" fontId="6" fillId="12" borderId="1" xfId="0" applyNumberFormat="1" applyFont="1" applyFill="1" applyBorder="1" applyAlignment="1">
      <alignment horizontal="right" vertical="center" wrapText="1" readingOrder="1"/>
    </xf>
    <xf numFmtId="0" fontId="2" fillId="12" borderId="1" xfId="0" applyFont="1" applyFill="1" applyBorder="1" applyAlignment="1">
      <alignment horizontal="left" vertical="center" wrapText="1" readingOrder="1"/>
    </xf>
    <xf numFmtId="0" fontId="2" fillId="12" borderId="1" xfId="0" applyFont="1" applyFill="1" applyBorder="1" applyAlignment="1">
      <alignment vertical="center" wrapText="1" readingOrder="1"/>
    </xf>
    <xf numFmtId="164" fontId="2" fillId="12" borderId="1" xfId="0" applyNumberFormat="1" applyFont="1" applyFill="1" applyBorder="1" applyAlignment="1">
      <alignment horizontal="right" vertical="center" wrapText="1" readingOrder="1"/>
    </xf>
    <xf numFmtId="0" fontId="2" fillId="12" borderId="1" xfId="2" applyFont="1" applyBorder="1" applyAlignment="1">
      <alignment horizontal="center" vertical="center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6" fillId="10" borderId="1" xfId="2" applyFont="1" applyFill="1" applyBorder="1" applyAlignment="1">
      <alignment horizontal="left" vertical="center" wrapText="1" readingOrder="1"/>
    </xf>
    <xf numFmtId="0" fontId="6" fillId="10" borderId="1" xfId="2" applyFont="1" applyFill="1" applyBorder="1" applyAlignment="1">
      <alignment vertical="center" wrapText="1" readingOrder="1"/>
    </xf>
    <xf numFmtId="164" fontId="6" fillId="10" borderId="1" xfId="2" applyNumberFormat="1" applyFont="1" applyFill="1" applyBorder="1" applyAlignment="1">
      <alignment horizontal="right" vertical="center" wrapText="1" readingOrder="1"/>
    </xf>
    <xf numFmtId="0" fontId="6" fillId="11" borderId="1" xfId="2" applyFont="1" applyFill="1" applyBorder="1" applyAlignment="1">
      <alignment horizontal="left" vertical="center" wrapText="1" readingOrder="1"/>
    </xf>
    <xf numFmtId="0" fontId="6" fillId="11" borderId="1" xfId="2" applyFont="1" applyFill="1" applyBorder="1" applyAlignment="1">
      <alignment vertical="center" wrapText="1" readingOrder="1"/>
    </xf>
    <xf numFmtId="164" fontId="6" fillId="11" borderId="1" xfId="2" applyNumberFormat="1" applyFont="1" applyFill="1" applyBorder="1" applyAlignment="1">
      <alignment horizontal="right" vertical="center" wrapText="1" readingOrder="1"/>
    </xf>
    <xf numFmtId="0" fontId="6" fillId="12" borderId="1" xfId="2" applyFont="1" applyBorder="1" applyAlignment="1">
      <alignment horizontal="left" vertical="center" wrapText="1" readingOrder="1"/>
    </xf>
    <xf numFmtId="0" fontId="6" fillId="12" borderId="1" xfId="2" applyFont="1" applyBorder="1" applyAlignment="1">
      <alignment vertical="center" wrapText="1" readingOrder="1"/>
    </xf>
    <xf numFmtId="164" fontId="6" fillId="12" borderId="1" xfId="2" applyNumberFormat="1" applyFont="1" applyBorder="1" applyAlignment="1">
      <alignment horizontal="right" vertical="center" wrapText="1" readingOrder="1"/>
    </xf>
    <xf numFmtId="0" fontId="2" fillId="12" borderId="1" xfId="2" applyFont="1" applyBorder="1" applyAlignment="1">
      <alignment horizontal="left" vertical="center" wrapText="1" readingOrder="1"/>
    </xf>
    <xf numFmtId="0" fontId="2" fillId="12" borderId="1" xfId="2" applyFont="1" applyBorder="1" applyAlignment="1">
      <alignment vertical="center" wrapText="1" readingOrder="1"/>
    </xf>
    <xf numFmtId="164" fontId="2" fillId="12" borderId="1" xfId="2" applyNumberFormat="1" applyFont="1" applyBorder="1" applyAlignment="1">
      <alignment horizontal="right" vertical="center" wrapText="1" readingOrder="1"/>
    </xf>
    <xf numFmtId="0" fontId="3" fillId="12" borderId="0" xfId="2" applyFont="1" applyAlignment="1">
      <alignment horizontal="center" vertical="top" wrapText="1" readingOrder="1"/>
    </xf>
    <xf numFmtId="0" fontId="1" fillId="12" borderId="0" xfId="3" applyFont="1"/>
    <xf numFmtId="0" fontId="4" fillId="12" borderId="0" xfId="2" applyFont="1" applyAlignment="1">
      <alignment horizontal="center" vertical="top" wrapText="1" readingOrder="1"/>
    </xf>
  </cellXfs>
  <cellStyles count="4">
    <cellStyle name="Normal 2" xfId="2" xr:uid="{00000000-0005-0000-0000-000001000000}"/>
    <cellStyle name="Normalno" xfId="0" builtinId="0"/>
    <cellStyle name="Normalno 2" xfId="1" xr:uid="{00000000-0005-0000-0000-000002000000}"/>
    <cellStyle name="Normalno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A3C9B9"/>
      <rgbColor rgb="00000080"/>
      <rgbColor rgb="000000CE"/>
      <rgbColor rgb="009CA9FE"/>
      <rgbColor rgb="00C1C1FF"/>
      <rgbColor rgb="00E1E1FF"/>
      <rgbColor rgb="00FEDE01"/>
      <rgbColor rgb="00FFEE75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8"/>
  <sheetViews>
    <sheetView showGridLines="0" tabSelected="1" zoomScaleNormal="100" workbookViewId="0">
      <selection activeCell="D70" sqref="D70"/>
    </sheetView>
  </sheetViews>
  <sheetFormatPr defaultRowHeight="15" x14ac:dyDescent="0.25"/>
  <cols>
    <col min="1" max="1" width="13.42578125" customWidth="1"/>
    <col min="2" max="2" width="14.85546875" customWidth="1"/>
    <col min="3" max="3" width="71.5703125" customWidth="1"/>
    <col min="4" max="5" width="16.140625" customWidth="1"/>
    <col min="6" max="6" width="0" hidden="1" customWidth="1"/>
    <col min="7" max="7" width="1.28515625" customWidth="1"/>
    <col min="8" max="8" width="0" hidden="1" customWidth="1"/>
    <col min="9" max="9" width="2.7109375" customWidth="1"/>
  </cols>
  <sheetData>
    <row r="1" spans="1:7" ht="8.4499999999999993" customHeight="1" x14ac:dyDescent="0.25"/>
    <row r="2" spans="1:7" ht="19.899999999999999" customHeight="1" x14ac:dyDescent="0.25">
      <c r="A2" s="59" t="s">
        <v>109</v>
      </c>
      <c r="B2" s="60"/>
      <c r="C2" s="60"/>
      <c r="D2" s="60"/>
      <c r="E2" s="60"/>
      <c r="F2" s="60"/>
      <c r="G2" s="60"/>
    </row>
    <row r="3" spans="1:7" ht="1.5" customHeight="1" x14ac:dyDescent="0.25">
      <c r="A3" s="3"/>
      <c r="B3" s="3"/>
      <c r="C3" s="3"/>
      <c r="D3" s="3"/>
      <c r="E3" s="3"/>
      <c r="F3" s="3"/>
      <c r="G3" s="3"/>
    </row>
    <row r="4" spans="1:7" ht="19.899999999999999" customHeight="1" x14ac:dyDescent="0.25">
      <c r="A4" s="61" t="s">
        <v>110</v>
      </c>
      <c r="B4" s="60"/>
      <c r="C4" s="60"/>
      <c r="D4" s="60"/>
      <c r="E4" s="60"/>
      <c r="F4" s="60"/>
      <c r="G4" s="60"/>
    </row>
    <row r="5" spans="1:7" ht="18.399999999999999" customHeight="1" x14ac:dyDescent="0.25"/>
    <row r="6" spans="1:7" ht="24" x14ac:dyDescent="0.25">
      <c r="A6" s="5" t="s">
        <v>1</v>
      </c>
      <c r="B6" s="5" t="s">
        <v>2</v>
      </c>
      <c r="C6" s="5" t="s">
        <v>3</v>
      </c>
      <c r="D6" s="4" t="s">
        <v>4</v>
      </c>
      <c r="E6" s="42" t="s">
        <v>108</v>
      </c>
    </row>
    <row r="7" spans="1:7" x14ac:dyDescent="0.25">
      <c r="A7" s="6" t="s">
        <v>0</v>
      </c>
      <c r="B7" s="6" t="s">
        <v>0</v>
      </c>
      <c r="C7" s="7" t="s">
        <v>5</v>
      </c>
      <c r="D7" s="8">
        <f t="shared" ref="D7:E11" si="0">SUM(D8)</f>
        <v>36333550.780000001</v>
      </c>
      <c r="E7" s="8">
        <f t="shared" si="0"/>
        <v>34726739.560000002</v>
      </c>
    </row>
    <row r="8" spans="1:7" x14ac:dyDescent="0.25">
      <c r="A8" s="9" t="s">
        <v>6</v>
      </c>
      <c r="B8" s="9" t="s">
        <v>7</v>
      </c>
      <c r="C8" s="10" t="s">
        <v>8</v>
      </c>
      <c r="D8" s="11">
        <f t="shared" si="0"/>
        <v>36333550.780000001</v>
      </c>
      <c r="E8" s="11">
        <f t="shared" si="0"/>
        <v>34726739.560000002</v>
      </c>
    </row>
    <row r="9" spans="1:7" x14ac:dyDescent="0.25">
      <c r="A9" s="12" t="s">
        <v>9</v>
      </c>
      <c r="B9" s="12" t="s">
        <v>10</v>
      </c>
      <c r="C9" s="13" t="s">
        <v>11</v>
      </c>
      <c r="D9" s="14">
        <f t="shared" si="0"/>
        <v>36333550.780000001</v>
      </c>
      <c r="E9" s="14">
        <f t="shared" si="0"/>
        <v>34726739.560000002</v>
      </c>
    </row>
    <row r="10" spans="1:7" x14ac:dyDescent="0.25">
      <c r="A10" s="15" t="s">
        <v>12</v>
      </c>
      <c r="B10" s="15" t="s">
        <v>13</v>
      </c>
      <c r="C10" s="16" t="s">
        <v>14</v>
      </c>
      <c r="D10" s="17">
        <f t="shared" si="0"/>
        <v>36333550.780000001</v>
      </c>
      <c r="E10" s="17">
        <f t="shared" si="0"/>
        <v>34726739.560000002</v>
      </c>
    </row>
    <row r="11" spans="1:7" x14ac:dyDescent="0.25">
      <c r="A11" s="18" t="s">
        <v>15</v>
      </c>
      <c r="B11" s="18" t="s">
        <v>24</v>
      </c>
      <c r="C11" s="19" t="s">
        <v>25</v>
      </c>
      <c r="D11" s="20">
        <f t="shared" si="0"/>
        <v>36333550.780000001</v>
      </c>
      <c r="E11" s="20">
        <f t="shared" si="0"/>
        <v>34726739.560000002</v>
      </c>
    </row>
    <row r="12" spans="1:7" x14ac:dyDescent="0.25">
      <c r="A12" s="21" t="s">
        <v>16</v>
      </c>
      <c r="B12" s="21" t="s">
        <v>26</v>
      </c>
      <c r="C12" s="22" t="s">
        <v>27</v>
      </c>
      <c r="D12" s="23">
        <f>SUM(D13+D88+D94+D100+D110+D119+D125)</f>
        <v>36333550.780000001</v>
      </c>
      <c r="E12" s="23">
        <f>SUM(E13+E88+E94+E100+E110+E119+E125)</f>
        <v>34726739.560000002</v>
      </c>
    </row>
    <row r="13" spans="1:7" x14ac:dyDescent="0.25">
      <c r="A13" s="24" t="s">
        <v>28</v>
      </c>
      <c r="B13" s="24" t="s">
        <v>29</v>
      </c>
      <c r="C13" s="25" t="s">
        <v>30</v>
      </c>
      <c r="D13" s="26">
        <f>SUM(D14+D46+D73+D78+D83)</f>
        <v>28617851.780000001</v>
      </c>
      <c r="E13" s="26">
        <f>SUM(E14+E46+E73+E83)</f>
        <v>27011912.810000002</v>
      </c>
    </row>
    <row r="14" spans="1:7" x14ac:dyDescent="0.25">
      <c r="A14" s="27" t="s">
        <v>17</v>
      </c>
      <c r="B14" s="27" t="s">
        <v>119</v>
      </c>
      <c r="C14" s="28" t="s">
        <v>32</v>
      </c>
      <c r="D14" s="29">
        <f>SUM(D15+D42)</f>
        <v>6919999.7400000002</v>
      </c>
      <c r="E14" s="29">
        <f>SUM(E15+E42)</f>
        <v>7626928.6400000006</v>
      </c>
    </row>
    <row r="15" spans="1:7" x14ac:dyDescent="0.25">
      <c r="A15" s="30" t="s">
        <v>17</v>
      </c>
      <c r="B15" s="30" t="s">
        <v>120</v>
      </c>
      <c r="C15" s="31" t="s">
        <v>34</v>
      </c>
      <c r="D15" s="32">
        <f>SUM(D16+D32)</f>
        <v>5567543.6400000006</v>
      </c>
      <c r="E15" s="32">
        <f>SUM(E16+E32+E39)</f>
        <v>7626928.6400000006</v>
      </c>
    </row>
    <row r="16" spans="1:7" x14ac:dyDescent="0.25">
      <c r="A16" s="33" t="s">
        <v>0</v>
      </c>
      <c r="B16" s="33" t="s">
        <v>35</v>
      </c>
      <c r="C16" s="34" t="s">
        <v>36</v>
      </c>
      <c r="D16" s="35">
        <f>SUM(D17+D21+D27+D30)</f>
        <v>5536951.6400000006</v>
      </c>
      <c r="E16" s="35">
        <f>SUM(E17+E21+E27+E30)</f>
        <v>7161752.4400000004</v>
      </c>
    </row>
    <row r="17" spans="1:5" x14ac:dyDescent="0.25">
      <c r="A17" s="36" t="s">
        <v>0</v>
      </c>
      <c r="B17" s="36" t="s">
        <v>37</v>
      </c>
      <c r="C17" s="37" t="s">
        <v>38</v>
      </c>
      <c r="D17" s="38">
        <f>SUM(C18:D20)</f>
        <v>3213090</v>
      </c>
      <c r="E17" s="38">
        <f>SUM(E18+E19+E20)</f>
        <v>4622946.07</v>
      </c>
    </row>
    <row r="18" spans="1:5" x14ac:dyDescent="0.25">
      <c r="A18" s="36" t="s">
        <v>0</v>
      </c>
      <c r="B18" s="39" t="s">
        <v>39</v>
      </c>
      <c r="C18" s="40" t="s">
        <v>40</v>
      </c>
      <c r="D18" s="41">
        <v>2025590</v>
      </c>
      <c r="E18" s="41">
        <v>3133607.12</v>
      </c>
    </row>
    <row r="19" spans="1:5" x14ac:dyDescent="0.25">
      <c r="A19" s="36" t="s">
        <v>0</v>
      </c>
      <c r="B19" s="39" t="s">
        <v>41</v>
      </c>
      <c r="C19" s="40" t="s">
        <v>42</v>
      </c>
      <c r="D19" s="41">
        <v>187500</v>
      </c>
      <c r="E19" s="41">
        <v>413623.27</v>
      </c>
    </row>
    <row r="20" spans="1:5" x14ac:dyDescent="0.25">
      <c r="A20" s="36" t="s">
        <v>0</v>
      </c>
      <c r="B20" s="39" t="s">
        <v>43</v>
      </c>
      <c r="C20" s="40" t="s">
        <v>44</v>
      </c>
      <c r="D20" s="41">
        <v>1000000</v>
      </c>
      <c r="E20" s="41">
        <v>1075715.68</v>
      </c>
    </row>
    <row r="21" spans="1:5" x14ac:dyDescent="0.25">
      <c r="A21" s="36" t="s">
        <v>0</v>
      </c>
      <c r="B21" s="36" t="s">
        <v>45</v>
      </c>
      <c r="C21" s="37" t="s">
        <v>46</v>
      </c>
      <c r="D21" s="38">
        <f>SUM(D22:D26)</f>
        <v>2133535.14</v>
      </c>
      <c r="E21" s="38">
        <f>SUM(E22+E23+E24+E25+E26)</f>
        <v>2227378.88</v>
      </c>
    </row>
    <row r="22" spans="1:5" x14ac:dyDescent="0.25">
      <c r="A22" s="36" t="s">
        <v>0</v>
      </c>
      <c r="B22" s="39" t="s">
        <v>47</v>
      </c>
      <c r="C22" s="40" t="s">
        <v>48</v>
      </c>
      <c r="D22" s="41">
        <v>11146.21</v>
      </c>
      <c r="E22" s="41">
        <v>10756.37</v>
      </c>
    </row>
    <row r="23" spans="1:5" x14ac:dyDescent="0.25">
      <c r="A23" s="36" t="s">
        <v>0</v>
      </c>
      <c r="B23" s="39" t="s">
        <v>49</v>
      </c>
      <c r="C23" s="40" t="s">
        <v>50</v>
      </c>
      <c r="D23" s="41">
        <v>408020.43</v>
      </c>
      <c r="E23" s="41">
        <v>684020.19</v>
      </c>
    </row>
    <row r="24" spans="1:5" x14ac:dyDescent="0.25">
      <c r="A24" s="36" t="s">
        <v>0</v>
      </c>
      <c r="B24" s="39" t="s">
        <v>51</v>
      </c>
      <c r="C24" s="40" t="s">
        <v>52</v>
      </c>
      <c r="D24" s="41">
        <v>1239368.5</v>
      </c>
      <c r="E24" s="41">
        <v>1026339.54</v>
      </c>
    </row>
    <row r="25" spans="1:5" x14ac:dyDescent="0.25">
      <c r="A25" s="36" t="s">
        <v>0</v>
      </c>
      <c r="B25" s="39" t="s">
        <v>53</v>
      </c>
      <c r="C25" s="40" t="s">
        <v>54</v>
      </c>
      <c r="D25" s="41">
        <v>8000</v>
      </c>
      <c r="E25" s="41">
        <v>2676</v>
      </c>
    </row>
    <row r="26" spans="1:5" x14ac:dyDescent="0.25">
      <c r="A26" s="36" t="s">
        <v>0</v>
      </c>
      <c r="B26" s="39" t="s">
        <v>55</v>
      </c>
      <c r="C26" s="40" t="s">
        <v>56</v>
      </c>
      <c r="D26" s="41">
        <v>467000</v>
      </c>
      <c r="E26" s="41">
        <v>503586.78</v>
      </c>
    </row>
    <row r="27" spans="1:5" x14ac:dyDescent="0.25">
      <c r="A27" s="36" t="s">
        <v>0</v>
      </c>
      <c r="B27" s="36" t="s">
        <v>57</v>
      </c>
      <c r="C27" s="37" t="s">
        <v>58</v>
      </c>
      <c r="D27" s="38">
        <f>SUM(D28:D29)</f>
        <v>189826.5</v>
      </c>
      <c r="E27" s="38">
        <f>SUM(E28+E29)</f>
        <v>311427.49</v>
      </c>
    </row>
    <row r="28" spans="1:5" s="44" customFormat="1" x14ac:dyDescent="0.25">
      <c r="A28" s="36"/>
      <c r="B28" s="39">
        <v>342</v>
      </c>
      <c r="C28" s="40" t="s">
        <v>85</v>
      </c>
      <c r="D28" s="41">
        <v>136926.5</v>
      </c>
      <c r="E28" s="41">
        <v>136907.92000000001</v>
      </c>
    </row>
    <row r="29" spans="1:5" x14ac:dyDescent="0.25">
      <c r="A29" s="36" t="s">
        <v>0</v>
      </c>
      <c r="B29" s="39" t="s">
        <v>59</v>
      </c>
      <c r="C29" s="40" t="s">
        <v>60</v>
      </c>
      <c r="D29" s="41">
        <v>52900</v>
      </c>
      <c r="E29" s="41">
        <v>174519.57</v>
      </c>
    </row>
    <row r="30" spans="1:5" x14ac:dyDescent="0.25">
      <c r="A30" s="36" t="s">
        <v>0</v>
      </c>
      <c r="B30" s="36" t="s">
        <v>61</v>
      </c>
      <c r="C30" s="37" t="s">
        <v>62</v>
      </c>
      <c r="D30" s="38">
        <v>500</v>
      </c>
      <c r="E30" s="38">
        <f>SUM(E31)</f>
        <v>0</v>
      </c>
    </row>
    <row r="31" spans="1:5" x14ac:dyDescent="0.25">
      <c r="A31" s="36" t="s">
        <v>0</v>
      </c>
      <c r="B31" s="39" t="s">
        <v>63</v>
      </c>
      <c r="C31" s="40" t="s">
        <v>64</v>
      </c>
      <c r="D31" s="41">
        <v>500</v>
      </c>
      <c r="E31" s="41">
        <v>0</v>
      </c>
    </row>
    <row r="32" spans="1:5" x14ac:dyDescent="0.25">
      <c r="A32" s="33" t="s">
        <v>0</v>
      </c>
      <c r="B32" s="33" t="s">
        <v>20</v>
      </c>
      <c r="C32" s="34" t="s">
        <v>21</v>
      </c>
      <c r="D32" s="35">
        <f>SUM(D33+D35+D37)</f>
        <v>30592</v>
      </c>
      <c r="E32" s="35">
        <f>SUM(E33+E35+E37)</f>
        <v>465176.12</v>
      </c>
    </row>
    <row r="33" spans="1:5" s="43" customFormat="1" x14ac:dyDescent="0.25">
      <c r="A33" s="33"/>
      <c r="B33" s="33">
        <v>41</v>
      </c>
      <c r="C33" s="34" t="s">
        <v>83</v>
      </c>
      <c r="D33" s="35">
        <f>SUM(D34)</f>
        <v>0</v>
      </c>
      <c r="E33" s="35">
        <f>SUM(E34)</f>
        <v>6386.84</v>
      </c>
    </row>
    <row r="34" spans="1:5" s="43" customFormat="1" x14ac:dyDescent="0.25">
      <c r="A34" s="33"/>
      <c r="B34" s="39">
        <v>412</v>
      </c>
      <c r="C34" s="40" t="s">
        <v>84</v>
      </c>
      <c r="D34" s="41">
        <v>0</v>
      </c>
      <c r="E34" s="41">
        <v>6386.84</v>
      </c>
    </row>
    <row r="35" spans="1:5" x14ac:dyDescent="0.25">
      <c r="A35" s="36" t="s">
        <v>0</v>
      </c>
      <c r="B35" s="36" t="s">
        <v>22</v>
      </c>
      <c r="C35" s="37" t="s">
        <v>23</v>
      </c>
      <c r="D35" s="38">
        <f>SUM(D36)</f>
        <v>9000</v>
      </c>
      <c r="E35" s="38">
        <f>SUM(E36)</f>
        <v>148700.32</v>
      </c>
    </row>
    <row r="36" spans="1:5" x14ac:dyDescent="0.25">
      <c r="A36" s="36" t="s">
        <v>0</v>
      </c>
      <c r="B36" s="39" t="s">
        <v>65</v>
      </c>
      <c r="C36" s="40" t="s">
        <v>66</v>
      </c>
      <c r="D36" s="41">
        <v>9000</v>
      </c>
      <c r="E36" s="41">
        <v>148700.32</v>
      </c>
    </row>
    <row r="37" spans="1:5" s="46" customFormat="1" x14ac:dyDescent="0.25">
      <c r="A37" s="36"/>
      <c r="B37" s="36">
        <v>45</v>
      </c>
      <c r="C37" s="37" t="s">
        <v>80</v>
      </c>
      <c r="D37" s="38">
        <f>SUM(C38:D38)</f>
        <v>21592</v>
      </c>
      <c r="E37" s="38">
        <f>SUM(E38)</f>
        <v>310088.96000000002</v>
      </c>
    </row>
    <row r="38" spans="1:5" s="46" customFormat="1" x14ac:dyDescent="0.25">
      <c r="A38" s="36"/>
      <c r="B38" s="39">
        <v>451</v>
      </c>
      <c r="C38" s="40" t="s">
        <v>82</v>
      </c>
      <c r="D38" s="41">
        <v>21592</v>
      </c>
      <c r="E38" s="41">
        <v>310088.96000000002</v>
      </c>
    </row>
    <row r="39" spans="1:5" s="46" customFormat="1" x14ac:dyDescent="0.25">
      <c r="A39" s="36"/>
      <c r="B39" s="36">
        <v>5</v>
      </c>
      <c r="C39" s="37" t="s">
        <v>99</v>
      </c>
      <c r="D39" s="38">
        <f>SUM(D40)</f>
        <v>0</v>
      </c>
      <c r="E39" s="38">
        <f>SUM(E40)</f>
        <v>0.08</v>
      </c>
    </row>
    <row r="40" spans="1:5" s="46" customFormat="1" x14ac:dyDescent="0.25">
      <c r="A40" s="36"/>
      <c r="B40" s="36">
        <v>54</v>
      </c>
      <c r="C40" s="37" t="s">
        <v>100</v>
      </c>
      <c r="D40" s="38">
        <f>SUM(D41)</f>
        <v>0</v>
      </c>
      <c r="E40" s="38">
        <f>SUM(E41)</f>
        <v>0.08</v>
      </c>
    </row>
    <row r="41" spans="1:5" s="46" customFormat="1" ht="24" x14ac:dyDescent="0.25">
      <c r="A41" s="36"/>
      <c r="B41" s="39">
        <v>544</v>
      </c>
      <c r="C41" s="40" t="s">
        <v>101</v>
      </c>
      <c r="D41" s="41">
        <v>0</v>
      </c>
      <c r="E41" s="41">
        <v>0.08</v>
      </c>
    </row>
    <row r="42" spans="1:5" x14ac:dyDescent="0.25">
      <c r="A42" s="47" t="s">
        <v>17</v>
      </c>
      <c r="B42" s="47" t="s">
        <v>121</v>
      </c>
      <c r="C42" s="48" t="s">
        <v>117</v>
      </c>
      <c r="D42" s="49">
        <f t="shared" ref="D42:E44" si="1">SUM(D43)</f>
        <v>1352456.1</v>
      </c>
      <c r="E42" s="49">
        <f t="shared" si="1"/>
        <v>0</v>
      </c>
    </row>
    <row r="43" spans="1:5" x14ac:dyDescent="0.25">
      <c r="A43" s="50" t="s">
        <v>0</v>
      </c>
      <c r="B43" s="50" t="s">
        <v>111</v>
      </c>
      <c r="C43" s="51" t="s">
        <v>112</v>
      </c>
      <c r="D43" s="52">
        <f t="shared" si="1"/>
        <v>1352456.1</v>
      </c>
      <c r="E43" s="52">
        <f t="shared" si="1"/>
        <v>0</v>
      </c>
    </row>
    <row r="44" spans="1:5" x14ac:dyDescent="0.25">
      <c r="A44" s="53" t="s">
        <v>0</v>
      </c>
      <c r="B44" s="53" t="s">
        <v>113</v>
      </c>
      <c r="C44" s="54" t="s">
        <v>114</v>
      </c>
      <c r="D44" s="55">
        <f t="shared" si="1"/>
        <v>1352456.1</v>
      </c>
      <c r="E44" s="55">
        <f t="shared" si="1"/>
        <v>0</v>
      </c>
    </row>
    <row r="45" spans="1:5" x14ac:dyDescent="0.25">
      <c r="A45" s="53" t="s">
        <v>0</v>
      </c>
      <c r="B45" s="56" t="s">
        <v>115</v>
      </c>
      <c r="C45" s="57" t="s">
        <v>116</v>
      </c>
      <c r="D45" s="58">
        <v>1352456.1</v>
      </c>
      <c r="E45" s="58">
        <v>0</v>
      </c>
    </row>
    <row r="46" spans="1:5" x14ac:dyDescent="0.25">
      <c r="A46" s="27" t="s">
        <v>17</v>
      </c>
      <c r="B46" s="27" t="s">
        <v>31</v>
      </c>
      <c r="C46" s="28" t="s">
        <v>68</v>
      </c>
      <c r="D46" s="29">
        <f>SUM(D47+D51+D69)</f>
        <v>21366087</v>
      </c>
      <c r="E46" s="29">
        <f>SUM(E47+E51+E69)</f>
        <v>19157768.780000001</v>
      </c>
    </row>
    <row r="47" spans="1:5" x14ac:dyDescent="0.25">
      <c r="A47" s="30" t="s">
        <v>17</v>
      </c>
      <c r="B47" s="30" t="s">
        <v>33</v>
      </c>
      <c r="C47" s="31" t="s">
        <v>69</v>
      </c>
      <c r="D47" s="32">
        <f t="shared" ref="D47:E49" si="2">SUM(D48)</f>
        <v>491000</v>
      </c>
      <c r="E47" s="32">
        <f t="shared" si="2"/>
        <v>548051.31999999995</v>
      </c>
    </row>
    <row r="48" spans="1:5" x14ac:dyDescent="0.25">
      <c r="A48" s="33" t="s">
        <v>0</v>
      </c>
      <c r="B48" s="33" t="s">
        <v>35</v>
      </c>
      <c r="C48" s="34" t="s">
        <v>36</v>
      </c>
      <c r="D48" s="35">
        <f t="shared" si="2"/>
        <v>491000</v>
      </c>
      <c r="E48" s="35">
        <f t="shared" si="2"/>
        <v>548051.31999999995</v>
      </c>
    </row>
    <row r="49" spans="1:5" x14ac:dyDescent="0.25">
      <c r="A49" s="36" t="s">
        <v>0</v>
      </c>
      <c r="B49" s="36" t="s">
        <v>45</v>
      </c>
      <c r="C49" s="37" t="s">
        <v>46</v>
      </c>
      <c r="D49" s="38">
        <f t="shared" si="2"/>
        <v>491000</v>
      </c>
      <c r="E49" s="38">
        <f t="shared" si="2"/>
        <v>548051.31999999995</v>
      </c>
    </row>
    <row r="50" spans="1:5" x14ac:dyDescent="0.25">
      <c r="A50" s="36" t="s">
        <v>0</v>
      </c>
      <c r="B50" s="39" t="s">
        <v>49</v>
      </c>
      <c r="C50" s="40" t="s">
        <v>50</v>
      </c>
      <c r="D50" s="41">
        <v>491000</v>
      </c>
      <c r="E50" s="41">
        <v>548051.31999999995</v>
      </c>
    </row>
    <row r="51" spans="1:5" x14ac:dyDescent="0.25">
      <c r="A51" s="30" t="s">
        <v>17</v>
      </c>
      <c r="B51" s="30" t="s">
        <v>122</v>
      </c>
      <c r="C51" s="31" t="s">
        <v>70</v>
      </c>
      <c r="D51" s="32">
        <f>SUM(D52+D64)</f>
        <v>19035128.32</v>
      </c>
      <c r="E51" s="32">
        <f>SUM(E52+E64)</f>
        <v>18609717.460000001</v>
      </c>
    </row>
    <row r="52" spans="1:5" x14ac:dyDescent="0.25">
      <c r="A52" s="33" t="s">
        <v>0</v>
      </c>
      <c r="B52" s="33" t="s">
        <v>35</v>
      </c>
      <c r="C52" s="34" t="s">
        <v>36</v>
      </c>
      <c r="D52" s="35">
        <f>SUM(D53+D57+D62)</f>
        <v>18840981.850000001</v>
      </c>
      <c r="E52" s="35">
        <f>SUM(E53+E57+E62)</f>
        <v>18606717.460000001</v>
      </c>
    </row>
    <row r="53" spans="1:5" x14ac:dyDescent="0.25">
      <c r="A53" s="36" t="s">
        <v>0</v>
      </c>
      <c r="B53" s="36" t="s">
        <v>37</v>
      </c>
      <c r="C53" s="37" t="s">
        <v>38</v>
      </c>
      <c r="D53" s="38">
        <f>SUM(D54:D56)</f>
        <v>12110770.92</v>
      </c>
      <c r="E53" s="38">
        <f>SUM(E54+E55+E56)</f>
        <v>11783981.01</v>
      </c>
    </row>
    <row r="54" spans="1:5" x14ac:dyDescent="0.25">
      <c r="A54" s="36" t="s">
        <v>0</v>
      </c>
      <c r="B54" s="39" t="s">
        <v>39</v>
      </c>
      <c r="C54" s="40" t="s">
        <v>40</v>
      </c>
      <c r="D54" s="41">
        <v>10731770.92</v>
      </c>
      <c r="E54" s="41">
        <v>10388014.6</v>
      </c>
    </row>
    <row r="55" spans="1:5" x14ac:dyDescent="0.25">
      <c r="A55" s="36" t="s">
        <v>0</v>
      </c>
      <c r="B55" s="39" t="s">
        <v>41</v>
      </c>
      <c r="C55" s="40" t="s">
        <v>42</v>
      </c>
      <c r="D55" s="41">
        <v>259000</v>
      </c>
      <c r="E55" s="41">
        <v>275966.40999999997</v>
      </c>
    </row>
    <row r="56" spans="1:5" x14ac:dyDescent="0.25">
      <c r="A56" s="36" t="s">
        <v>0</v>
      </c>
      <c r="B56" s="39" t="s">
        <v>43</v>
      </c>
      <c r="C56" s="40" t="s">
        <v>44</v>
      </c>
      <c r="D56" s="41">
        <v>1120000</v>
      </c>
      <c r="E56" s="41">
        <v>1120000</v>
      </c>
    </row>
    <row r="57" spans="1:5" x14ac:dyDescent="0.25">
      <c r="A57" s="36" t="s">
        <v>0</v>
      </c>
      <c r="B57" s="36" t="s">
        <v>45</v>
      </c>
      <c r="C57" s="37" t="s">
        <v>46</v>
      </c>
      <c r="D57" s="38">
        <f>SUM(D58:D61)</f>
        <v>6706710.9299999997</v>
      </c>
      <c r="E57" s="38">
        <f>SUM(E58+E59+E60+E61)</f>
        <v>6795432.1800000006</v>
      </c>
    </row>
    <row r="58" spans="1:5" x14ac:dyDescent="0.25">
      <c r="A58" s="36" t="s">
        <v>0</v>
      </c>
      <c r="B58" s="39" t="s">
        <v>47</v>
      </c>
      <c r="C58" s="40" t="s">
        <v>48</v>
      </c>
      <c r="D58" s="41">
        <v>695553.53</v>
      </c>
      <c r="E58" s="41">
        <v>733107.6</v>
      </c>
    </row>
    <row r="59" spans="1:5" x14ac:dyDescent="0.25">
      <c r="A59" s="36" t="s">
        <v>0</v>
      </c>
      <c r="B59" s="39" t="s">
        <v>49</v>
      </c>
      <c r="C59" s="40" t="s">
        <v>50</v>
      </c>
      <c r="D59" s="41">
        <v>3398657.4</v>
      </c>
      <c r="E59" s="41">
        <v>3318002.24</v>
      </c>
    </row>
    <row r="60" spans="1:5" x14ac:dyDescent="0.25">
      <c r="A60" s="36" t="s">
        <v>0</v>
      </c>
      <c r="B60" s="39" t="s">
        <v>51</v>
      </c>
      <c r="C60" s="40" t="s">
        <v>52</v>
      </c>
      <c r="D60" s="41">
        <v>2401500</v>
      </c>
      <c r="E60" s="41">
        <v>2556062.9300000002</v>
      </c>
    </row>
    <row r="61" spans="1:5" x14ac:dyDescent="0.25">
      <c r="A61" s="36" t="s">
        <v>0</v>
      </c>
      <c r="B61" s="39" t="s">
        <v>55</v>
      </c>
      <c r="C61" s="40" t="s">
        <v>56</v>
      </c>
      <c r="D61" s="41">
        <v>211000</v>
      </c>
      <c r="E61" s="41">
        <v>188259.41</v>
      </c>
    </row>
    <row r="62" spans="1:5" x14ac:dyDescent="0.25">
      <c r="A62" s="36" t="s">
        <v>0</v>
      </c>
      <c r="B62" s="36" t="s">
        <v>57</v>
      </c>
      <c r="C62" s="37" t="s">
        <v>58</v>
      </c>
      <c r="D62" s="38">
        <f>SUM(D63)</f>
        <v>23500</v>
      </c>
      <c r="E62" s="38">
        <f>SUM(E63)</f>
        <v>27304.27</v>
      </c>
    </row>
    <row r="63" spans="1:5" x14ac:dyDescent="0.25">
      <c r="A63" s="36" t="s">
        <v>0</v>
      </c>
      <c r="B63" s="39" t="s">
        <v>59</v>
      </c>
      <c r="C63" s="40" t="s">
        <v>60</v>
      </c>
      <c r="D63" s="41">
        <v>23500</v>
      </c>
      <c r="E63" s="41">
        <v>27304.27</v>
      </c>
    </row>
    <row r="64" spans="1:5" x14ac:dyDescent="0.25">
      <c r="A64" s="33" t="s">
        <v>0</v>
      </c>
      <c r="B64" s="33" t="s">
        <v>20</v>
      </c>
      <c r="C64" s="34" t="s">
        <v>21</v>
      </c>
      <c r="D64" s="35">
        <f>SUM(D65+D67)</f>
        <v>194146.47</v>
      </c>
      <c r="E64" s="35">
        <f>SUM(E65+E67)</f>
        <v>3000</v>
      </c>
    </row>
    <row r="65" spans="1:5" x14ac:dyDescent="0.25">
      <c r="A65" s="36" t="s">
        <v>0</v>
      </c>
      <c r="B65" s="36" t="s">
        <v>22</v>
      </c>
      <c r="C65" s="37" t="s">
        <v>23</v>
      </c>
      <c r="D65" s="38">
        <f>SUM(D66)</f>
        <v>0</v>
      </c>
      <c r="E65" s="38">
        <f>SUM(E66)</f>
        <v>3000</v>
      </c>
    </row>
    <row r="66" spans="1:5" x14ac:dyDescent="0.25">
      <c r="A66" s="36" t="s">
        <v>0</v>
      </c>
      <c r="B66" s="39" t="s">
        <v>71</v>
      </c>
      <c r="C66" s="40" t="s">
        <v>72</v>
      </c>
      <c r="D66" s="41">
        <v>0</v>
      </c>
      <c r="E66" s="41">
        <v>3000</v>
      </c>
    </row>
    <row r="67" spans="1:5" s="46" customFormat="1" x14ac:dyDescent="0.25">
      <c r="A67" s="36"/>
      <c r="B67" s="36">
        <v>45</v>
      </c>
      <c r="C67" s="37" t="s">
        <v>80</v>
      </c>
      <c r="D67" s="38">
        <f>SUM(D68)</f>
        <v>194146.47</v>
      </c>
      <c r="E67" s="38">
        <f>SUM(E68)</f>
        <v>0</v>
      </c>
    </row>
    <row r="68" spans="1:5" s="46" customFormat="1" x14ac:dyDescent="0.25">
      <c r="A68" s="36"/>
      <c r="B68" s="39">
        <v>451</v>
      </c>
      <c r="C68" s="40" t="s">
        <v>82</v>
      </c>
      <c r="D68" s="41">
        <v>194146.47</v>
      </c>
      <c r="E68" s="41">
        <v>0</v>
      </c>
    </row>
    <row r="69" spans="1:5" s="46" customFormat="1" x14ac:dyDescent="0.25">
      <c r="A69" s="30" t="s">
        <v>17</v>
      </c>
      <c r="B69" s="30" t="s">
        <v>123</v>
      </c>
      <c r="C69" s="31" t="s">
        <v>118</v>
      </c>
      <c r="D69" s="32">
        <f>SUM(D70)</f>
        <v>1839958.68</v>
      </c>
      <c r="E69" s="32">
        <f>SUM(E72)</f>
        <v>0</v>
      </c>
    </row>
    <row r="70" spans="1:5" s="46" customFormat="1" x14ac:dyDescent="0.25">
      <c r="A70" s="50" t="s">
        <v>0</v>
      </c>
      <c r="B70" s="50" t="s">
        <v>111</v>
      </c>
      <c r="C70" s="51" t="s">
        <v>112</v>
      </c>
      <c r="D70" s="52">
        <f t="shared" ref="D70:E71" si="3">SUM(D71)</f>
        <v>1839958.68</v>
      </c>
      <c r="E70" s="52">
        <f t="shared" si="3"/>
        <v>0</v>
      </c>
    </row>
    <row r="71" spans="1:5" s="46" customFormat="1" x14ac:dyDescent="0.25">
      <c r="A71" s="53" t="s">
        <v>0</v>
      </c>
      <c r="B71" s="53" t="s">
        <v>113</v>
      </c>
      <c r="C71" s="54" t="s">
        <v>114</v>
      </c>
      <c r="D71" s="55">
        <f t="shared" si="3"/>
        <v>1839958.68</v>
      </c>
      <c r="E71" s="55">
        <f t="shared" si="3"/>
        <v>0</v>
      </c>
    </row>
    <row r="72" spans="1:5" s="46" customFormat="1" x14ac:dyDescent="0.25">
      <c r="A72" s="53" t="s">
        <v>0</v>
      </c>
      <c r="B72" s="56" t="s">
        <v>115</v>
      </c>
      <c r="C72" s="57" t="s">
        <v>116</v>
      </c>
      <c r="D72" s="58">
        <v>1839958.68</v>
      </c>
      <c r="E72" s="58">
        <v>0</v>
      </c>
    </row>
    <row r="73" spans="1:5" x14ac:dyDescent="0.25">
      <c r="A73" s="27" t="s">
        <v>17</v>
      </c>
      <c r="B73" s="27" t="s">
        <v>67</v>
      </c>
      <c r="C73" s="28" t="s">
        <v>74</v>
      </c>
      <c r="D73" s="29">
        <f t="shared" ref="D73:E76" si="4">SUM(D74)</f>
        <v>311765.03999999998</v>
      </c>
      <c r="E73" s="29">
        <f t="shared" si="4"/>
        <v>221535.39</v>
      </c>
    </row>
    <row r="74" spans="1:5" x14ac:dyDescent="0.25">
      <c r="A74" s="30" t="s">
        <v>17</v>
      </c>
      <c r="B74" s="30" t="s">
        <v>124</v>
      </c>
      <c r="C74" s="31" t="s">
        <v>75</v>
      </c>
      <c r="D74" s="32">
        <f t="shared" si="4"/>
        <v>311765.03999999998</v>
      </c>
      <c r="E74" s="32">
        <f t="shared" si="4"/>
        <v>221535.39</v>
      </c>
    </row>
    <row r="75" spans="1:5" x14ac:dyDescent="0.25">
      <c r="A75" s="33" t="s">
        <v>0</v>
      </c>
      <c r="B75" s="33" t="s">
        <v>35</v>
      </c>
      <c r="C75" s="34" t="s">
        <v>36</v>
      </c>
      <c r="D75" s="35">
        <f t="shared" si="4"/>
        <v>311765.03999999998</v>
      </c>
      <c r="E75" s="35">
        <f t="shared" si="4"/>
        <v>221535.39</v>
      </c>
    </row>
    <row r="76" spans="1:5" x14ac:dyDescent="0.25">
      <c r="A76" s="36" t="s">
        <v>0</v>
      </c>
      <c r="B76" s="36" t="s">
        <v>37</v>
      </c>
      <c r="C76" s="37" t="s">
        <v>38</v>
      </c>
      <c r="D76" s="38">
        <f t="shared" si="4"/>
        <v>311765.03999999998</v>
      </c>
      <c r="E76" s="38">
        <f t="shared" si="4"/>
        <v>221535.39</v>
      </c>
    </row>
    <row r="77" spans="1:5" x14ac:dyDescent="0.25">
      <c r="A77" s="36" t="s">
        <v>0</v>
      </c>
      <c r="B77" s="39" t="s">
        <v>39</v>
      </c>
      <c r="C77" s="40" t="s">
        <v>40</v>
      </c>
      <c r="D77" s="41">
        <v>311765.03999999998</v>
      </c>
      <c r="E77" s="41">
        <v>221535.39</v>
      </c>
    </row>
    <row r="78" spans="1:5" x14ac:dyDescent="0.25">
      <c r="A78" s="27" t="s">
        <v>17</v>
      </c>
      <c r="B78" s="27" t="s">
        <v>73</v>
      </c>
      <c r="C78" s="28" t="s">
        <v>77</v>
      </c>
      <c r="D78" s="29">
        <f t="shared" ref="D78:E81" si="5">SUM(D79)</f>
        <v>0</v>
      </c>
      <c r="E78" s="29">
        <f t="shared" si="5"/>
        <v>0</v>
      </c>
    </row>
    <row r="79" spans="1:5" x14ac:dyDescent="0.25">
      <c r="A79" s="30" t="s">
        <v>17</v>
      </c>
      <c r="B79" s="30" t="s">
        <v>125</v>
      </c>
      <c r="C79" s="31" t="s">
        <v>78</v>
      </c>
      <c r="D79" s="32">
        <f t="shared" si="5"/>
        <v>0</v>
      </c>
      <c r="E79" s="32">
        <f t="shared" si="5"/>
        <v>0</v>
      </c>
    </row>
    <row r="80" spans="1:5" x14ac:dyDescent="0.25">
      <c r="A80" s="33" t="s">
        <v>0</v>
      </c>
      <c r="B80" s="33" t="s">
        <v>35</v>
      </c>
      <c r="C80" s="34" t="s">
        <v>36</v>
      </c>
      <c r="D80" s="35">
        <f t="shared" si="5"/>
        <v>0</v>
      </c>
      <c r="E80" s="35">
        <f t="shared" si="5"/>
        <v>0</v>
      </c>
    </row>
    <row r="81" spans="1:5" x14ac:dyDescent="0.25">
      <c r="A81" s="36" t="s">
        <v>0</v>
      </c>
      <c r="B81" s="36" t="s">
        <v>45</v>
      </c>
      <c r="C81" s="37" t="s">
        <v>46</v>
      </c>
      <c r="D81" s="38">
        <f t="shared" si="5"/>
        <v>0</v>
      </c>
      <c r="E81" s="38">
        <f t="shared" si="5"/>
        <v>0</v>
      </c>
    </row>
    <row r="82" spans="1:5" x14ac:dyDescent="0.25">
      <c r="A82" s="36" t="s">
        <v>0</v>
      </c>
      <c r="B82" s="39" t="s">
        <v>49</v>
      </c>
      <c r="C82" s="40" t="s">
        <v>50</v>
      </c>
      <c r="D82" s="41">
        <v>0</v>
      </c>
      <c r="E82" s="41">
        <v>0</v>
      </c>
    </row>
    <row r="83" spans="1:5" x14ac:dyDescent="0.25">
      <c r="A83" s="27" t="s">
        <v>17</v>
      </c>
      <c r="B83" s="27" t="s">
        <v>76</v>
      </c>
      <c r="C83" s="28" t="s">
        <v>18</v>
      </c>
      <c r="D83" s="29">
        <f t="shared" ref="D83:E86" si="6">SUM(D84)</f>
        <v>20000</v>
      </c>
      <c r="E83" s="29">
        <f t="shared" si="6"/>
        <v>5680</v>
      </c>
    </row>
    <row r="84" spans="1:5" x14ac:dyDescent="0.25">
      <c r="A84" s="30" t="s">
        <v>17</v>
      </c>
      <c r="B84" s="30" t="s">
        <v>126</v>
      </c>
      <c r="C84" s="31" t="s">
        <v>19</v>
      </c>
      <c r="D84" s="32">
        <f t="shared" si="6"/>
        <v>20000</v>
      </c>
      <c r="E84" s="32">
        <f t="shared" si="6"/>
        <v>5680</v>
      </c>
    </row>
    <row r="85" spans="1:5" x14ac:dyDescent="0.25">
      <c r="A85" s="33" t="s">
        <v>0</v>
      </c>
      <c r="B85" s="33" t="s">
        <v>20</v>
      </c>
      <c r="C85" s="34" t="s">
        <v>21</v>
      </c>
      <c r="D85" s="35">
        <f t="shared" si="6"/>
        <v>20000</v>
      </c>
      <c r="E85" s="35">
        <f t="shared" si="6"/>
        <v>5680</v>
      </c>
    </row>
    <row r="86" spans="1:5" x14ac:dyDescent="0.25">
      <c r="A86" s="36" t="s">
        <v>0</v>
      </c>
      <c r="B86" s="36" t="s">
        <v>79</v>
      </c>
      <c r="C86" s="37" t="s">
        <v>80</v>
      </c>
      <c r="D86" s="38">
        <f t="shared" si="6"/>
        <v>20000</v>
      </c>
      <c r="E86" s="38">
        <f t="shared" si="6"/>
        <v>5680</v>
      </c>
    </row>
    <row r="87" spans="1:5" x14ac:dyDescent="0.25">
      <c r="A87" s="36" t="s">
        <v>0</v>
      </c>
      <c r="B87" s="39" t="s">
        <v>81</v>
      </c>
      <c r="C87" s="40" t="s">
        <v>82</v>
      </c>
      <c r="D87" s="41">
        <v>20000</v>
      </c>
      <c r="E87" s="41">
        <v>5680</v>
      </c>
    </row>
    <row r="88" spans="1:5" s="45" customFormat="1" x14ac:dyDescent="0.25">
      <c r="A88" s="24" t="s">
        <v>28</v>
      </c>
      <c r="B88" s="24" t="s">
        <v>86</v>
      </c>
      <c r="C88" s="25" t="s">
        <v>87</v>
      </c>
      <c r="D88" s="26">
        <f t="shared" ref="D88:E92" si="7">SUM(D89)</f>
        <v>0</v>
      </c>
      <c r="E88" s="26">
        <f t="shared" si="7"/>
        <v>0</v>
      </c>
    </row>
    <row r="89" spans="1:5" s="45" customFormat="1" x14ac:dyDescent="0.25">
      <c r="A89" s="27"/>
      <c r="B89" s="27" t="s">
        <v>88</v>
      </c>
      <c r="C89" s="28" t="s">
        <v>90</v>
      </c>
      <c r="D89" s="29">
        <f t="shared" si="7"/>
        <v>0</v>
      </c>
      <c r="E89" s="29">
        <f t="shared" si="7"/>
        <v>0</v>
      </c>
    </row>
    <row r="90" spans="1:5" s="45" customFormat="1" x14ac:dyDescent="0.25">
      <c r="A90" s="30"/>
      <c r="B90" s="30" t="s">
        <v>89</v>
      </c>
      <c r="C90" s="31" t="s">
        <v>91</v>
      </c>
      <c r="D90" s="32">
        <f t="shared" si="7"/>
        <v>0</v>
      </c>
      <c r="E90" s="32">
        <f t="shared" si="7"/>
        <v>0</v>
      </c>
    </row>
    <row r="91" spans="1:5" s="45" customFormat="1" x14ac:dyDescent="0.25">
      <c r="A91" s="33"/>
      <c r="B91" s="33">
        <v>3</v>
      </c>
      <c r="C91" s="34" t="s">
        <v>36</v>
      </c>
      <c r="D91" s="35">
        <f t="shared" si="7"/>
        <v>0</v>
      </c>
      <c r="E91" s="35">
        <f t="shared" si="7"/>
        <v>0</v>
      </c>
    </row>
    <row r="92" spans="1:5" s="45" customFormat="1" x14ac:dyDescent="0.25">
      <c r="A92" s="36"/>
      <c r="B92" s="36">
        <v>32</v>
      </c>
      <c r="C92" s="37" t="s">
        <v>46</v>
      </c>
      <c r="D92" s="38">
        <f t="shared" si="7"/>
        <v>0</v>
      </c>
      <c r="E92" s="38">
        <f t="shared" si="7"/>
        <v>0</v>
      </c>
    </row>
    <row r="93" spans="1:5" s="45" customFormat="1" x14ac:dyDescent="0.25">
      <c r="A93" s="36"/>
      <c r="B93" s="39">
        <v>322</v>
      </c>
      <c r="C93" s="40" t="s">
        <v>50</v>
      </c>
      <c r="D93" s="41">
        <v>0</v>
      </c>
      <c r="E93" s="41">
        <v>0</v>
      </c>
    </row>
    <row r="94" spans="1:5" s="45" customFormat="1" x14ac:dyDescent="0.25">
      <c r="A94" s="24" t="s">
        <v>28</v>
      </c>
      <c r="B94" s="24" t="s">
        <v>92</v>
      </c>
      <c r="C94" s="25" t="s">
        <v>93</v>
      </c>
      <c r="D94" s="26">
        <f t="shared" ref="D94:E98" si="8">SUM(D95)</f>
        <v>729029</v>
      </c>
      <c r="E94" s="26">
        <f t="shared" si="8"/>
        <v>729029</v>
      </c>
    </row>
    <row r="95" spans="1:5" s="45" customFormat="1" x14ac:dyDescent="0.25">
      <c r="A95" s="27"/>
      <c r="B95" s="27" t="s">
        <v>88</v>
      </c>
      <c r="C95" s="28" t="s">
        <v>90</v>
      </c>
      <c r="D95" s="29">
        <f t="shared" si="8"/>
        <v>729029</v>
      </c>
      <c r="E95" s="29">
        <f t="shared" si="8"/>
        <v>729029</v>
      </c>
    </row>
    <row r="96" spans="1:5" s="45" customFormat="1" x14ac:dyDescent="0.25">
      <c r="A96" s="30"/>
      <c r="B96" s="30" t="s">
        <v>89</v>
      </c>
      <c r="C96" s="31" t="s">
        <v>91</v>
      </c>
      <c r="D96" s="32">
        <f t="shared" si="8"/>
        <v>729029</v>
      </c>
      <c r="E96" s="32">
        <f t="shared" si="8"/>
        <v>729029</v>
      </c>
    </row>
    <row r="97" spans="1:5" s="45" customFormat="1" x14ac:dyDescent="0.25">
      <c r="A97" s="33"/>
      <c r="B97" s="33">
        <v>3</v>
      </c>
      <c r="C97" s="34" t="s">
        <v>36</v>
      </c>
      <c r="D97" s="35">
        <f t="shared" si="8"/>
        <v>729029</v>
      </c>
      <c r="E97" s="35">
        <f t="shared" si="8"/>
        <v>729029</v>
      </c>
    </row>
    <row r="98" spans="1:5" s="45" customFormat="1" x14ac:dyDescent="0.25">
      <c r="A98" s="36"/>
      <c r="B98" s="36">
        <v>32</v>
      </c>
      <c r="C98" s="37" t="s">
        <v>46</v>
      </c>
      <c r="D98" s="38">
        <f t="shared" si="8"/>
        <v>729029</v>
      </c>
      <c r="E98" s="38">
        <f t="shared" si="8"/>
        <v>729029</v>
      </c>
    </row>
    <row r="99" spans="1:5" s="45" customFormat="1" x14ac:dyDescent="0.25">
      <c r="A99" s="36"/>
      <c r="B99" s="39">
        <v>323</v>
      </c>
      <c r="C99" s="40" t="s">
        <v>52</v>
      </c>
      <c r="D99" s="41">
        <v>729029</v>
      </c>
      <c r="E99" s="41">
        <v>729029</v>
      </c>
    </row>
    <row r="100" spans="1:5" s="45" customFormat="1" x14ac:dyDescent="0.25">
      <c r="A100" s="24" t="s">
        <v>28</v>
      </c>
      <c r="B100" s="24" t="s">
        <v>94</v>
      </c>
      <c r="C100" s="25" t="s">
        <v>95</v>
      </c>
      <c r="D100" s="26">
        <f t="shared" ref="D100:E102" si="9">SUM(D101)</f>
        <v>1594256</v>
      </c>
      <c r="E100" s="26">
        <f t="shared" si="9"/>
        <v>1593383.75</v>
      </c>
    </row>
    <row r="101" spans="1:5" s="45" customFormat="1" x14ac:dyDescent="0.25">
      <c r="A101" s="27"/>
      <c r="B101" s="27" t="s">
        <v>88</v>
      </c>
      <c r="C101" s="28" t="s">
        <v>90</v>
      </c>
      <c r="D101" s="29">
        <f t="shared" si="9"/>
        <v>1594256</v>
      </c>
      <c r="E101" s="29">
        <f t="shared" si="9"/>
        <v>1593383.75</v>
      </c>
    </row>
    <row r="102" spans="1:5" s="45" customFormat="1" x14ac:dyDescent="0.25">
      <c r="A102" s="30"/>
      <c r="B102" s="30" t="s">
        <v>89</v>
      </c>
      <c r="C102" s="31" t="s">
        <v>91</v>
      </c>
      <c r="D102" s="32">
        <f t="shared" si="9"/>
        <v>1594256</v>
      </c>
      <c r="E102" s="32">
        <f t="shared" si="9"/>
        <v>1593383.75</v>
      </c>
    </row>
    <row r="103" spans="1:5" s="45" customFormat="1" x14ac:dyDescent="0.25">
      <c r="A103" s="33"/>
      <c r="B103" s="33">
        <v>4</v>
      </c>
      <c r="C103" s="34" t="s">
        <v>21</v>
      </c>
      <c r="D103" s="35">
        <f>SUM(D104+D106+D108)</f>
        <v>1594256</v>
      </c>
      <c r="E103" s="35">
        <f>SUM(E104+E106+E108)</f>
        <v>1593383.75</v>
      </c>
    </row>
    <row r="104" spans="1:5" s="45" customFormat="1" x14ac:dyDescent="0.25">
      <c r="A104" s="36"/>
      <c r="B104" s="36">
        <v>41</v>
      </c>
      <c r="C104" s="37" t="s">
        <v>83</v>
      </c>
      <c r="D104" s="38">
        <f>SUM(D105)</f>
        <v>22500</v>
      </c>
      <c r="E104" s="38">
        <f>SUM(E105)</f>
        <v>22500</v>
      </c>
    </row>
    <row r="105" spans="1:5" s="45" customFormat="1" x14ac:dyDescent="0.25">
      <c r="A105" s="36"/>
      <c r="B105" s="39">
        <v>412</v>
      </c>
      <c r="C105" s="40" t="s">
        <v>84</v>
      </c>
      <c r="D105" s="41">
        <v>22500</v>
      </c>
      <c r="E105" s="41">
        <v>22500</v>
      </c>
    </row>
    <row r="106" spans="1:5" s="45" customFormat="1" x14ac:dyDescent="0.25">
      <c r="A106" s="36"/>
      <c r="B106" s="36">
        <v>42</v>
      </c>
      <c r="C106" s="37" t="s">
        <v>23</v>
      </c>
      <c r="D106" s="38">
        <f>SUM(D107)</f>
        <v>900888.5</v>
      </c>
      <c r="E106" s="38">
        <f>SUM(E107)</f>
        <v>900576.25</v>
      </c>
    </row>
    <row r="107" spans="1:5" s="45" customFormat="1" x14ac:dyDescent="0.25">
      <c r="A107" s="36"/>
      <c r="B107" s="39">
        <v>422</v>
      </c>
      <c r="C107" s="40" t="s">
        <v>66</v>
      </c>
      <c r="D107" s="41">
        <v>900888.5</v>
      </c>
      <c r="E107" s="41">
        <v>900576.25</v>
      </c>
    </row>
    <row r="108" spans="1:5" s="45" customFormat="1" x14ac:dyDescent="0.25">
      <c r="A108" s="36"/>
      <c r="B108" s="36">
        <v>45</v>
      </c>
      <c r="C108" s="37" t="s">
        <v>80</v>
      </c>
      <c r="D108" s="38">
        <f>SUM(D109)</f>
        <v>670867.5</v>
      </c>
      <c r="E108" s="38">
        <f>SUM(E109)</f>
        <v>670307.5</v>
      </c>
    </row>
    <row r="109" spans="1:5" s="45" customFormat="1" x14ac:dyDescent="0.25">
      <c r="A109" s="36"/>
      <c r="B109" s="39">
        <v>451</v>
      </c>
      <c r="C109" s="40" t="s">
        <v>82</v>
      </c>
      <c r="D109" s="41">
        <v>670867.5</v>
      </c>
      <c r="E109" s="41">
        <v>670307.5</v>
      </c>
    </row>
    <row r="110" spans="1:5" s="46" customFormat="1" x14ac:dyDescent="0.25">
      <c r="A110" s="24" t="s">
        <v>28</v>
      </c>
      <c r="B110" s="24" t="s">
        <v>106</v>
      </c>
      <c r="C110" s="25" t="s">
        <v>107</v>
      </c>
      <c r="D110" s="26">
        <f>SUM(D111)</f>
        <v>2000000</v>
      </c>
      <c r="E110" s="26">
        <f>SUM(E111)</f>
        <v>2000000</v>
      </c>
    </row>
    <row r="111" spans="1:5" s="46" customFormat="1" x14ac:dyDescent="0.25">
      <c r="A111" s="27"/>
      <c r="B111" s="27" t="s">
        <v>88</v>
      </c>
      <c r="C111" s="28" t="s">
        <v>90</v>
      </c>
      <c r="D111" s="29">
        <f>SUM(D112)</f>
        <v>2000000</v>
      </c>
      <c r="E111" s="29">
        <f>SUM(E112)</f>
        <v>2000000</v>
      </c>
    </row>
    <row r="112" spans="1:5" s="46" customFormat="1" x14ac:dyDescent="0.25">
      <c r="A112" s="30"/>
      <c r="B112" s="30" t="s">
        <v>89</v>
      </c>
      <c r="C112" s="31" t="s">
        <v>91</v>
      </c>
      <c r="D112" s="32">
        <f>SUM(D113+D116)</f>
        <v>2000000</v>
      </c>
      <c r="E112" s="32">
        <f>SUM(E113+E116)</f>
        <v>2000000</v>
      </c>
    </row>
    <row r="113" spans="1:5" s="46" customFormat="1" x14ac:dyDescent="0.25">
      <c r="A113" s="36"/>
      <c r="B113" s="36">
        <v>3</v>
      </c>
      <c r="C113" s="37" t="s">
        <v>36</v>
      </c>
      <c r="D113" s="38">
        <f>SUM(D114)</f>
        <v>303030.32</v>
      </c>
      <c r="E113" s="38">
        <f>SUM(E114)</f>
        <v>303030.32</v>
      </c>
    </row>
    <row r="114" spans="1:5" s="46" customFormat="1" x14ac:dyDescent="0.25">
      <c r="A114" s="36"/>
      <c r="B114" s="36">
        <v>34</v>
      </c>
      <c r="C114" s="37" t="s">
        <v>58</v>
      </c>
      <c r="D114" s="38">
        <f>SUM(D115)</f>
        <v>303030.32</v>
      </c>
      <c r="E114" s="38">
        <f>SUM(E115)</f>
        <v>303030.32</v>
      </c>
    </row>
    <row r="115" spans="1:5" s="46" customFormat="1" x14ac:dyDescent="0.25">
      <c r="A115" s="36"/>
      <c r="B115" s="39">
        <v>342</v>
      </c>
      <c r="C115" s="40" t="s">
        <v>85</v>
      </c>
      <c r="D115" s="41">
        <v>303030.32</v>
      </c>
      <c r="E115" s="41">
        <v>303030.32</v>
      </c>
    </row>
    <row r="116" spans="1:5" s="46" customFormat="1" x14ac:dyDescent="0.25">
      <c r="A116" s="36"/>
      <c r="B116" s="36">
        <v>5</v>
      </c>
      <c r="C116" s="37" t="s">
        <v>99</v>
      </c>
      <c r="D116" s="38">
        <f>SUM(D117)</f>
        <v>1696969.68</v>
      </c>
      <c r="E116" s="38">
        <f>SUM(E117)</f>
        <v>1696969.68</v>
      </c>
    </row>
    <row r="117" spans="1:5" s="46" customFormat="1" x14ac:dyDescent="0.25">
      <c r="A117" s="36"/>
      <c r="B117" s="36">
        <v>54</v>
      </c>
      <c r="C117" s="37" t="s">
        <v>100</v>
      </c>
      <c r="D117" s="38">
        <f>SUM(D118)</f>
        <v>1696969.68</v>
      </c>
      <c r="E117" s="38">
        <f>SUM(E118)</f>
        <v>1696969.68</v>
      </c>
    </row>
    <row r="118" spans="1:5" s="46" customFormat="1" ht="24" x14ac:dyDescent="0.25">
      <c r="A118" s="36"/>
      <c r="B118" s="39">
        <v>544</v>
      </c>
      <c r="C118" s="40" t="s">
        <v>101</v>
      </c>
      <c r="D118" s="41">
        <v>1696969.68</v>
      </c>
      <c r="E118" s="41">
        <v>1696969.68</v>
      </c>
    </row>
    <row r="119" spans="1:5" s="45" customFormat="1" x14ac:dyDescent="0.25">
      <c r="A119" s="24" t="s">
        <v>96</v>
      </c>
      <c r="B119" s="24" t="s">
        <v>97</v>
      </c>
      <c r="C119" s="25" t="s">
        <v>98</v>
      </c>
      <c r="D119" s="26">
        <f t="shared" ref="D119:E123" si="10">SUM(D120)</f>
        <v>200000</v>
      </c>
      <c r="E119" s="26">
        <f t="shared" si="10"/>
        <v>200000</v>
      </c>
    </row>
    <row r="120" spans="1:5" s="45" customFormat="1" x14ac:dyDescent="0.25">
      <c r="A120" s="27"/>
      <c r="B120" s="27" t="s">
        <v>88</v>
      </c>
      <c r="C120" s="28" t="s">
        <v>90</v>
      </c>
      <c r="D120" s="29">
        <f t="shared" si="10"/>
        <v>200000</v>
      </c>
      <c r="E120" s="29">
        <f t="shared" si="10"/>
        <v>200000</v>
      </c>
    </row>
    <row r="121" spans="1:5" s="45" customFormat="1" x14ac:dyDescent="0.25">
      <c r="A121" s="30"/>
      <c r="B121" s="30" t="s">
        <v>89</v>
      </c>
      <c r="C121" s="31" t="s">
        <v>91</v>
      </c>
      <c r="D121" s="32">
        <f t="shared" si="10"/>
        <v>200000</v>
      </c>
      <c r="E121" s="32">
        <f t="shared" si="10"/>
        <v>200000</v>
      </c>
    </row>
    <row r="122" spans="1:5" s="45" customFormat="1" x14ac:dyDescent="0.25">
      <c r="A122" s="33"/>
      <c r="B122" s="33">
        <v>3</v>
      </c>
      <c r="C122" s="34" t="s">
        <v>36</v>
      </c>
      <c r="D122" s="35">
        <f t="shared" si="10"/>
        <v>200000</v>
      </c>
      <c r="E122" s="35">
        <f t="shared" si="10"/>
        <v>200000</v>
      </c>
    </row>
    <row r="123" spans="1:5" s="45" customFormat="1" x14ac:dyDescent="0.25">
      <c r="A123" s="36"/>
      <c r="B123" s="36">
        <v>32</v>
      </c>
      <c r="C123" s="37" t="s">
        <v>46</v>
      </c>
      <c r="D123" s="38">
        <f t="shared" si="10"/>
        <v>200000</v>
      </c>
      <c r="E123" s="38">
        <f t="shared" si="10"/>
        <v>200000</v>
      </c>
    </row>
    <row r="124" spans="1:5" s="45" customFormat="1" x14ac:dyDescent="0.25">
      <c r="A124" s="36"/>
      <c r="B124" s="39">
        <v>322</v>
      </c>
      <c r="C124" s="40" t="s">
        <v>50</v>
      </c>
      <c r="D124" s="41">
        <v>200000</v>
      </c>
      <c r="E124" s="41">
        <v>200000</v>
      </c>
    </row>
    <row r="125" spans="1:5" ht="33" customHeight="1" x14ac:dyDescent="0.25">
      <c r="A125" s="24" t="s">
        <v>96</v>
      </c>
      <c r="B125" s="24" t="s">
        <v>102</v>
      </c>
      <c r="C125" s="25" t="s">
        <v>103</v>
      </c>
      <c r="D125" s="26">
        <f>SUM(D127)</f>
        <v>3192414</v>
      </c>
      <c r="E125" s="26">
        <f>SUM(E127)</f>
        <v>3192414</v>
      </c>
    </row>
    <row r="126" spans="1:5" ht="0" hidden="1" customHeight="1" x14ac:dyDescent="0.25"/>
    <row r="127" spans="1:5" x14ac:dyDescent="0.25">
      <c r="A127" s="27"/>
      <c r="B127" s="27" t="s">
        <v>88</v>
      </c>
      <c r="C127" s="28" t="s">
        <v>90</v>
      </c>
      <c r="D127" s="29">
        <f>SUM(D128)</f>
        <v>3192414</v>
      </c>
      <c r="E127" s="29">
        <f>SUM(E128)</f>
        <v>3192414</v>
      </c>
    </row>
    <row r="128" spans="1:5" x14ac:dyDescent="0.25">
      <c r="A128" s="30"/>
      <c r="B128" s="30" t="s">
        <v>89</v>
      </c>
      <c r="C128" s="31" t="s">
        <v>91</v>
      </c>
      <c r="D128" s="32">
        <f>SUM(D129+D134)</f>
        <v>3192414</v>
      </c>
      <c r="E128" s="32">
        <f>SUM(E129+E134)</f>
        <v>3192414</v>
      </c>
    </row>
    <row r="129" spans="1:5" x14ac:dyDescent="0.25">
      <c r="A129" s="33" t="s">
        <v>0</v>
      </c>
      <c r="B129" s="33">
        <v>3</v>
      </c>
      <c r="C129" s="34" t="s">
        <v>36</v>
      </c>
      <c r="D129" s="35">
        <f>SUM(D130+D132)</f>
        <v>2559903.9299999997</v>
      </c>
      <c r="E129" s="35">
        <f>SUM(E130+E132)</f>
        <v>2559903.9299999997</v>
      </c>
    </row>
    <row r="130" spans="1:5" x14ac:dyDescent="0.25">
      <c r="A130" s="36" t="s">
        <v>0</v>
      </c>
      <c r="B130" s="36">
        <v>31</v>
      </c>
      <c r="C130" s="37" t="s">
        <v>58</v>
      </c>
      <c r="D130" s="38">
        <f>SUM(D131)</f>
        <v>1618123.93</v>
      </c>
      <c r="E130" s="38">
        <f>SUM(E131)</f>
        <v>1618123.93</v>
      </c>
    </row>
    <row r="131" spans="1:5" x14ac:dyDescent="0.25">
      <c r="A131" s="36" t="s">
        <v>0</v>
      </c>
      <c r="B131" s="39">
        <v>311</v>
      </c>
      <c r="C131" s="40" t="s">
        <v>40</v>
      </c>
      <c r="D131" s="41">
        <v>1618123.93</v>
      </c>
      <c r="E131" s="41">
        <v>1618123.93</v>
      </c>
    </row>
    <row r="132" spans="1:5" s="46" customFormat="1" x14ac:dyDescent="0.25">
      <c r="A132" s="36"/>
      <c r="B132" s="36">
        <v>32</v>
      </c>
      <c r="C132" s="37" t="s">
        <v>46</v>
      </c>
      <c r="D132" s="38">
        <f>SUM(D133)</f>
        <v>941780</v>
      </c>
      <c r="E132" s="38">
        <f>SUM(E133)</f>
        <v>941780</v>
      </c>
    </row>
    <row r="133" spans="1:5" s="46" customFormat="1" x14ac:dyDescent="0.25">
      <c r="A133" s="36"/>
      <c r="B133" s="39">
        <v>323</v>
      </c>
      <c r="C133" s="40" t="s">
        <v>52</v>
      </c>
      <c r="D133" s="41">
        <v>941780</v>
      </c>
      <c r="E133" s="41">
        <v>941780</v>
      </c>
    </row>
    <row r="134" spans="1:5" s="1" customFormat="1" x14ac:dyDescent="0.25">
      <c r="A134" s="33" t="s">
        <v>0</v>
      </c>
      <c r="B134" s="33">
        <v>4</v>
      </c>
      <c r="C134" s="34" t="s">
        <v>21</v>
      </c>
      <c r="D134" s="35">
        <f>SUM(D135+D137)</f>
        <v>632510.07000000007</v>
      </c>
      <c r="E134" s="35">
        <f>SUM(E135+E137)</f>
        <v>632510.07000000007</v>
      </c>
    </row>
    <row r="135" spans="1:5" s="1" customFormat="1" x14ac:dyDescent="0.25">
      <c r="A135" s="36" t="s">
        <v>0</v>
      </c>
      <c r="B135" s="36">
        <v>42</v>
      </c>
      <c r="C135" s="37" t="s">
        <v>23</v>
      </c>
      <c r="D135" s="38">
        <f>SUM(D136)</f>
        <v>463510.07</v>
      </c>
      <c r="E135" s="38">
        <f>SUM(E136)</f>
        <v>463510.07</v>
      </c>
    </row>
    <row r="136" spans="1:5" s="1" customFormat="1" x14ac:dyDescent="0.25">
      <c r="A136" s="36" t="s">
        <v>0</v>
      </c>
      <c r="B136" s="39">
        <v>422</v>
      </c>
      <c r="C136" s="40" t="s">
        <v>104</v>
      </c>
      <c r="D136" s="41">
        <v>463510.07</v>
      </c>
      <c r="E136" s="41">
        <v>463510.07</v>
      </c>
    </row>
    <row r="137" spans="1:5" s="2" customFormat="1" x14ac:dyDescent="0.25">
      <c r="A137" s="33"/>
      <c r="B137" s="33">
        <v>45</v>
      </c>
      <c r="C137" s="34" t="s">
        <v>105</v>
      </c>
      <c r="D137" s="35">
        <f>SUM(D138)</f>
        <v>169000</v>
      </c>
      <c r="E137" s="35">
        <f>SUM(E138)</f>
        <v>169000</v>
      </c>
    </row>
    <row r="138" spans="1:5" s="2" customFormat="1" x14ac:dyDescent="0.25">
      <c r="A138" s="36"/>
      <c r="B138" s="39">
        <v>451</v>
      </c>
      <c r="C138" s="40" t="s">
        <v>82</v>
      </c>
      <c r="D138" s="41">
        <v>169000</v>
      </c>
      <c r="E138" s="41">
        <v>169000</v>
      </c>
    </row>
  </sheetData>
  <mergeCells count="2">
    <mergeCell ref="A2:G2"/>
    <mergeCell ref="A4:G4"/>
  </mergeCells>
  <pageMargins left="0.39370078740157499" right="0.196850393700787" top="0.39370078740157499" bottom="0.63976377952755903" header="0.39370078740157499" footer="0.39370078740157499"/>
  <pageSetup paperSize="9" scale="73" orientation="portrait" horizontalDpi="300" verticalDpi="300" r:id="rId1"/>
  <headerFooter alignWithMargins="0">
    <oddFooter>&amp;L&amp;"Arial,Regular"&amp;9 LC147RP-IRIP &amp;C&amp;"Arial,Regular"&amp;9Stranica &amp;P od &amp;N &amp;R&amp;"Arial,Regular"&amp;9 *Obrada LC*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LCW147_IspisRealizacijaIndeksPo</vt:lpstr>
      <vt:lpstr>LCW147_IspisRealizacijaIndeksPo!Podrucje_ispisa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dragutin-hoda</dc:creator>
  <cp:lastModifiedBy>Petra Sočan</cp:lastModifiedBy>
  <cp:lastPrinted>2022-02-16T13:01:17Z</cp:lastPrinted>
  <dcterms:created xsi:type="dcterms:W3CDTF">2021-01-08T13:20:18Z</dcterms:created>
  <dcterms:modified xsi:type="dcterms:W3CDTF">2022-02-17T07:07:49Z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